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P:\Prod\RM\MIR\Utsläpp_Energi\Utsläppsår 2025\Kvartal 4\Publicering\"/>
    </mc:Choice>
  </mc:AlternateContent>
  <xr:revisionPtr revIDLastSave="0" documentId="13_ncr:1_{8DD990A9-A67E-47F1-9546-74BFA8D9D6FD}" xr6:coauthVersionLast="47" xr6:coauthVersionMax="47" xr10:uidLastSave="{00000000-0000-0000-0000-000000000000}"/>
  <bookViews>
    <workbookView xWindow="-108" yWindow="-108" windowWidth="23256" windowHeight="13896" tabRatio="688" xr2:uid="{00000000-000D-0000-FFFF-FFFF00000000}"/>
  </bookViews>
  <sheets>
    <sheet name="Innehåll - Contents" sheetId="58" r:id="rId1"/>
    <sheet name="1 Utsläpp" sheetId="28" r:id="rId2"/>
    <sheet name="1b Mobila utsläpp" sheetId="63" r:id="rId3"/>
    <sheet name="2 Diagram" sheetId="35" r:id="rId4"/>
    <sheet name="3 Prel. årssiffor" sheetId="61" r:id="rId5"/>
    <sheet name="4 Utsläpp per FV (kvartal)" sheetId="31" r:id="rId6"/>
    <sheet name="5 Utsläpp per syss. (kvartal)" sheetId="32" r:id="rId7"/>
    <sheet name="6 FV (kvartal)" sheetId="29" r:id="rId8"/>
    <sheet name="7 Sysselsatta (kvartal)" sheetId="30" r:id="rId9"/>
    <sheet name="intern pivot" sheetId="67" state="hidden" r:id="rId10"/>
    <sheet name="intern" sheetId="66" state="hidden" r:id="rId11"/>
  </sheets>
  <definedNames>
    <definedName name="_xlnm._FilterDatabase" localSheetId="1" hidden="1">'1 Utsläpp'!$A$5:$BB$42</definedName>
    <definedName name="_xlnm._FilterDatabase" localSheetId="3" hidden="1">'2 Diagram'!$C$79:$F$88</definedName>
    <definedName name="_xlnm._FilterDatabase" localSheetId="5" hidden="1">'4 Utsläpp per FV (kvartal)'!$A$5:$AG$41</definedName>
    <definedName name="_xlnm._FilterDatabase" localSheetId="6" hidden="1">'5 Utsläpp per syss. (kvartal)'!$A$5:$AH$41</definedName>
    <definedName name="_xlnm._FilterDatabase" localSheetId="7" hidden="1">'6 FV (kvartal)'!$C$48:$BA$57</definedName>
    <definedName name="_xlnm._FilterDatabase" localSheetId="8" hidden="1">'7 Sysselsatta (kvartal)'!$A$5:$AH$41</definedName>
    <definedName name="AR2015K2">#REF!</definedName>
    <definedName name="AR2015K3">#REF!</definedName>
    <definedName name="AR2015K4">#REF!</definedName>
    <definedName name="AR2019K2_20191021">#REF!</definedName>
    <definedName name="CO22008_2009" localSheetId="5">#REF!</definedName>
    <definedName name="CO22008_2009" localSheetId="6">#REF!</definedName>
    <definedName name="CO22008_2009" localSheetId="7">#REF!</definedName>
    <definedName name="CO22008_2009" localSheetId="8">#REF!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W5" i="61" l="1"/>
  <c r="V58" i="61"/>
  <c r="BH58" i="61"/>
  <c r="BI58" i="61"/>
  <c r="BJ58" i="61"/>
  <c r="BK58" i="61"/>
  <c r="BL58" i="61"/>
  <c r="BM58" i="61"/>
  <c r="BN58" i="61"/>
  <c r="BO58" i="61"/>
  <c r="BP58" i="61"/>
  <c r="BQ58" i="61"/>
  <c r="BR58" i="61"/>
  <c r="BS58" i="61"/>
  <c r="BT58" i="61"/>
  <c r="BU58" i="61"/>
  <c r="BV58" i="61"/>
  <c r="BW58" i="61"/>
  <c r="BG58" i="61"/>
  <c r="BF58" i="61"/>
  <c r="BF47" i="61"/>
  <c r="BF48" i="61"/>
  <c r="BG48" i="61"/>
  <c r="BH48" i="61"/>
  <c r="BI48" i="61"/>
  <c r="BJ48" i="61"/>
  <c r="BK48" i="61"/>
  <c r="BL48" i="61"/>
  <c r="BM48" i="61"/>
  <c r="BN48" i="61"/>
  <c r="BO48" i="61"/>
  <c r="BP48" i="61"/>
  <c r="BQ48" i="61"/>
  <c r="BR48" i="61"/>
  <c r="BS48" i="61"/>
  <c r="BT48" i="61"/>
  <c r="BU48" i="61"/>
  <c r="BV48" i="61"/>
  <c r="BW48" i="61"/>
  <c r="L8" i="35" l="1"/>
  <c r="K8" i="35"/>
  <c r="N5" i="32"/>
  <c r="N6"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3" i="32"/>
  <c r="N48" i="32"/>
  <c r="N49" i="32"/>
  <c r="N50" i="32"/>
  <c r="N51" i="32"/>
  <c r="N52" i="32"/>
  <c r="N53" i="32"/>
  <c r="N54" i="32"/>
  <c r="N55" i="32"/>
  <c r="N56" i="32"/>
  <c r="N57" i="32"/>
  <c r="N58" i="32"/>
  <c r="AY5" i="31"/>
  <c r="AY6" i="31"/>
  <c r="AY7" i="31"/>
  <c r="AY8" i="31"/>
  <c r="AY9" i="31"/>
  <c r="AY10" i="31"/>
  <c r="AY11" i="31"/>
  <c r="AY12" i="31"/>
  <c r="AY13" i="31"/>
  <c r="AY14" i="31"/>
  <c r="AY15" i="31"/>
  <c r="AY16" i="31"/>
  <c r="AY17" i="31"/>
  <c r="AY18" i="31"/>
  <c r="AY19" i="31"/>
  <c r="AY20" i="31"/>
  <c r="AY21" i="31"/>
  <c r="AY22" i="31"/>
  <c r="AY23" i="31"/>
  <c r="AY24" i="31"/>
  <c r="AY25" i="31"/>
  <c r="AY26" i="31"/>
  <c r="AY27" i="31"/>
  <c r="AY28" i="31"/>
  <c r="AY29" i="31"/>
  <c r="AY30" i="31"/>
  <c r="AY31" i="31"/>
  <c r="AY32" i="31"/>
  <c r="AY33" i="31"/>
  <c r="AY34" i="31"/>
  <c r="AY35" i="31"/>
  <c r="AY36" i="31"/>
  <c r="AY37" i="31"/>
  <c r="AY38" i="31"/>
  <c r="AY39" i="31"/>
  <c r="AY40" i="31"/>
  <c r="AY41" i="31"/>
  <c r="AY43" i="31"/>
  <c r="AY48" i="31"/>
  <c r="AY49" i="31"/>
  <c r="AY50" i="31"/>
  <c r="AY51" i="31"/>
  <c r="AY52" i="31"/>
  <c r="AY53" i="31"/>
  <c r="AY54" i="31"/>
  <c r="AY55" i="31"/>
  <c r="AY56" i="31"/>
  <c r="AY61" i="31"/>
  <c r="AY62" i="31"/>
  <c r="AY63" i="31"/>
  <c r="P48" i="30"/>
  <c r="D58" i="29"/>
  <c r="D5" i="31"/>
  <c r="E5" i="31"/>
  <c r="F5" i="31"/>
  <c r="G5" i="31"/>
  <c r="H5" i="31"/>
  <c r="I5" i="31"/>
  <c r="J5" i="31"/>
  <c r="K5" i="31"/>
  <c r="L5" i="31"/>
  <c r="M5" i="31"/>
  <c r="N5" i="31"/>
  <c r="O5" i="31"/>
  <c r="P5" i="31"/>
  <c r="Q5" i="31"/>
  <c r="R5" i="31"/>
  <c r="S5" i="31"/>
  <c r="T5" i="31"/>
  <c r="U5" i="31"/>
  <c r="V5" i="31"/>
  <c r="W5" i="31"/>
  <c r="X5" i="31"/>
  <c r="Y5" i="31"/>
  <c r="Z5" i="31"/>
  <c r="AA5" i="31"/>
  <c r="AB5" i="31"/>
  <c r="AC5" i="31"/>
  <c r="AD5" i="31"/>
  <c r="AE5" i="31"/>
  <c r="AF5" i="31"/>
  <c r="AG5" i="31"/>
  <c r="AH5" i="31"/>
  <c r="AI5" i="31"/>
  <c r="AJ5" i="31"/>
  <c r="AK5" i="31"/>
  <c r="AL5" i="31"/>
  <c r="AM5" i="31"/>
  <c r="AN5" i="31"/>
  <c r="AO5" i="31"/>
  <c r="AP5" i="31"/>
  <c r="AQ5" i="31"/>
  <c r="AR5" i="31"/>
  <c r="AS5" i="31"/>
  <c r="AT5" i="31"/>
  <c r="AU5" i="31"/>
  <c r="AV5" i="31"/>
  <c r="AW5" i="31"/>
  <c r="AX5" i="31"/>
  <c r="AZ5" i="31"/>
  <c r="BA5" i="31"/>
  <c r="BB5" i="31"/>
  <c r="BC5" i="31"/>
  <c r="BD5" i="31"/>
  <c r="BE5" i="31"/>
  <c r="BF5" i="31"/>
  <c r="BG5" i="31"/>
  <c r="BH5" i="31"/>
  <c r="BI5" i="31"/>
  <c r="BJ5" i="31"/>
  <c r="BK5" i="31"/>
  <c r="BL5" i="31"/>
  <c r="BM5" i="31"/>
  <c r="BN5" i="31"/>
  <c r="BO5" i="31"/>
  <c r="BP5" i="31"/>
  <c r="BQ5" i="31"/>
  <c r="BR5" i="31"/>
  <c r="BS5" i="31"/>
  <c r="BT5" i="31"/>
  <c r="BU5" i="31"/>
  <c r="BV5" i="31"/>
  <c r="D6" i="31"/>
  <c r="E6" i="31"/>
  <c r="F6" i="31"/>
  <c r="G6" i="31"/>
  <c r="H6" i="31"/>
  <c r="I6" i="31"/>
  <c r="J6" i="31"/>
  <c r="K6" i="31"/>
  <c r="L6" i="31"/>
  <c r="M6" i="31"/>
  <c r="N6" i="31"/>
  <c r="O6" i="31"/>
  <c r="P6" i="31"/>
  <c r="Q6" i="31"/>
  <c r="R6" i="31"/>
  <c r="S6" i="31"/>
  <c r="T6" i="31"/>
  <c r="U6" i="31"/>
  <c r="V6" i="31"/>
  <c r="W6" i="31"/>
  <c r="X6" i="31"/>
  <c r="Y6" i="31"/>
  <c r="Z6" i="31"/>
  <c r="AA6" i="31"/>
  <c r="AB6" i="31"/>
  <c r="AC6" i="31"/>
  <c r="AD6" i="31"/>
  <c r="AE6" i="31"/>
  <c r="AF6" i="31"/>
  <c r="AG6" i="31"/>
  <c r="AH6" i="31"/>
  <c r="AI6" i="31"/>
  <c r="AJ6" i="31"/>
  <c r="AK6" i="31"/>
  <c r="AL6" i="31"/>
  <c r="AM6" i="31"/>
  <c r="AN6" i="31"/>
  <c r="AO6" i="31"/>
  <c r="AP6" i="31"/>
  <c r="AQ6" i="31"/>
  <c r="AR6" i="31"/>
  <c r="AS6" i="31"/>
  <c r="AT6" i="31"/>
  <c r="AU6" i="31"/>
  <c r="AV6" i="31"/>
  <c r="AW6" i="31"/>
  <c r="AX6" i="31"/>
  <c r="AZ6" i="31"/>
  <c r="BA6" i="31"/>
  <c r="BB6" i="31"/>
  <c r="BC6" i="31"/>
  <c r="BD6" i="31"/>
  <c r="BE6" i="31"/>
  <c r="BF6" i="31"/>
  <c r="BG6" i="31"/>
  <c r="BH6" i="31"/>
  <c r="BI6" i="31"/>
  <c r="BJ6" i="31"/>
  <c r="BK6" i="31"/>
  <c r="BL6" i="31"/>
  <c r="BM6" i="31"/>
  <c r="BN6" i="31"/>
  <c r="BO6" i="31"/>
  <c r="BP6" i="31"/>
  <c r="BQ6" i="31"/>
  <c r="BR6" i="31"/>
  <c r="BS6" i="31"/>
  <c r="BT6" i="31"/>
  <c r="BU6" i="31"/>
  <c r="BV6" i="31"/>
  <c r="D7" i="31"/>
  <c r="E7" i="31"/>
  <c r="F7" i="31"/>
  <c r="G7" i="31"/>
  <c r="H7" i="31"/>
  <c r="I7" i="31"/>
  <c r="J7" i="31"/>
  <c r="K7" i="31"/>
  <c r="L7" i="31"/>
  <c r="M7" i="31"/>
  <c r="N7" i="31"/>
  <c r="O7" i="31"/>
  <c r="P7" i="31"/>
  <c r="Q7" i="31"/>
  <c r="R7" i="31"/>
  <c r="S7" i="31"/>
  <c r="T7" i="31"/>
  <c r="U7" i="31"/>
  <c r="V7" i="31"/>
  <c r="W7" i="31"/>
  <c r="X7" i="31"/>
  <c r="Y7" i="31"/>
  <c r="Z7" i="31"/>
  <c r="AA7" i="31"/>
  <c r="AB7" i="31"/>
  <c r="AC7" i="31"/>
  <c r="AD7" i="31"/>
  <c r="AE7" i="31"/>
  <c r="AF7" i="31"/>
  <c r="AG7" i="31"/>
  <c r="AH7" i="31"/>
  <c r="AI7" i="31"/>
  <c r="AJ7" i="31"/>
  <c r="AK7" i="31"/>
  <c r="AL7" i="31"/>
  <c r="AM7" i="31"/>
  <c r="AN7" i="31"/>
  <c r="AO7" i="31"/>
  <c r="AP7" i="31"/>
  <c r="AQ7" i="31"/>
  <c r="AR7" i="31"/>
  <c r="AS7" i="31"/>
  <c r="AT7" i="31"/>
  <c r="AU7" i="31"/>
  <c r="AV7" i="31"/>
  <c r="AW7" i="31"/>
  <c r="AX7" i="31"/>
  <c r="AZ7" i="31"/>
  <c r="BA7" i="31"/>
  <c r="BB7" i="31"/>
  <c r="BC7" i="31"/>
  <c r="BD7" i="31"/>
  <c r="BE7" i="31"/>
  <c r="BF7" i="31"/>
  <c r="BG7" i="31"/>
  <c r="BH7" i="31"/>
  <c r="BI7" i="31"/>
  <c r="BJ7" i="31"/>
  <c r="BK7" i="31"/>
  <c r="BL7" i="31"/>
  <c r="BM7" i="31"/>
  <c r="BN7" i="31"/>
  <c r="BO7" i="31"/>
  <c r="BP7" i="31"/>
  <c r="BQ7" i="31"/>
  <c r="BR7" i="31"/>
  <c r="BS7" i="31"/>
  <c r="BT7" i="31"/>
  <c r="BU7" i="31"/>
  <c r="BV7" i="31"/>
  <c r="D8" i="31"/>
  <c r="E8" i="31"/>
  <c r="F8" i="31"/>
  <c r="G8" i="31"/>
  <c r="H8" i="31"/>
  <c r="I8" i="31"/>
  <c r="J8" i="31"/>
  <c r="K8" i="31"/>
  <c r="L8" i="31"/>
  <c r="M8" i="31"/>
  <c r="N8" i="31"/>
  <c r="O8" i="31"/>
  <c r="P8" i="31"/>
  <c r="Q8" i="31"/>
  <c r="R8" i="31"/>
  <c r="S8" i="31"/>
  <c r="T8" i="31"/>
  <c r="U8" i="31"/>
  <c r="V8" i="31"/>
  <c r="W8" i="31"/>
  <c r="X8" i="31"/>
  <c r="Y8" i="31"/>
  <c r="Z8" i="31"/>
  <c r="AA8" i="31"/>
  <c r="AB8" i="31"/>
  <c r="AC8" i="31"/>
  <c r="AD8" i="31"/>
  <c r="AE8" i="31"/>
  <c r="AF8" i="31"/>
  <c r="AG8" i="31"/>
  <c r="AH8" i="31"/>
  <c r="AI8" i="31"/>
  <c r="AJ8" i="31"/>
  <c r="AK8" i="31"/>
  <c r="AL8" i="31"/>
  <c r="AM8" i="31"/>
  <c r="AN8" i="31"/>
  <c r="AO8" i="31"/>
  <c r="AP8" i="31"/>
  <c r="AQ8" i="31"/>
  <c r="AR8" i="31"/>
  <c r="AS8" i="31"/>
  <c r="AT8" i="31"/>
  <c r="AU8" i="31"/>
  <c r="AV8" i="31"/>
  <c r="AW8" i="31"/>
  <c r="AX8" i="31"/>
  <c r="AZ8" i="31"/>
  <c r="BA8" i="31"/>
  <c r="BB8" i="31"/>
  <c r="BC8" i="31"/>
  <c r="BD8" i="31"/>
  <c r="BE8" i="31"/>
  <c r="BF8" i="31"/>
  <c r="BG8" i="31"/>
  <c r="BH8" i="31"/>
  <c r="BI8" i="31"/>
  <c r="BJ8" i="31"/>
  <c r="BK8" i="31"/>
  <c r="BL8" i="31"/>
  <c r="BM8" i="31"/>
  <c r="BN8" i="31"/>
  <c r="BO8" i="31"/>
  <c r="BP8" i="31"/>
  <c r="BQ8" i="31"/>
  <c r="BR8" i="31"/>
  <c r="BS8" i="31"/>
  <c r="BT8" i="31"/>
  <c r="BU8" i="31"/>
  <c r="BV8" i="31"/>
  <c r="D9" i="3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J9" i="31"/>
  <c r="AK9" i="31"/>
  <c r="AL9" i="31"/>
  <c r="AM9" i="31"/>
  <c r="AN9" i="31"/>
  <c r="AO9" i="31"/>
  <c r="AP9" i="31"/>
  <c r="AQ9" i="31"/>
  <c r="AR9" i="31"/>
  <c r="AS9" i="31"/>
  <c r="AT9" i="31"/>
  <c r="AU9" i="31"/>
  <c r="AV9" i="31"/>
  <c r="AW9" i="31"/>
  <c r="AX9" i="31"/>
  <c r="AZ9" i="31"/>
  <c r="BA9" i="31"/>
  <c r="BB9" i="31"/>
  <c r="BC9" i="31"/>
  <c r="BD9" i="31"/>
  <c r="BE9" i="31"/>
  <c r="BF9" i="31"/>
  <c r="BG9" i="31"/>
  <c r="BH9" i="31"/>
  <c r="BI9" i="31"/>
  <c r="BJ9" i="31"/>
  <c r="BK9" i="31"/>
  <c r="BL9" i="31"/>
  <c r="BM9" i="31"/>
  <c r="BN9" i="31"/>
  <c r="BO9" i="31"/>
  <c r="BP9" i="31"/>
  <c r="BQ9" i="31"/>
  <c r="BR9" i="31"/>
  <c r="BS9" i="31"/>
  <c r="BT9" i="31"/>
  <c r="BU9" i="31"/>
  <c r="BV9" i="31"/>
  <c r="D10" i="31"/>
  <c r="E10" i="31"/>
  <c r="F10" i="31"/>
  <c r="G10" i="31"/>
  <c r="H10" i="31"/>
  <c r="I10" i="31"/>
  <c r="J10" i="31"/>
  <c r="K10" i="31"/>
  <c r="L10" i="31"/>
  <c r="M10" i="31"/>
  <c r="N10" i="31"/>
  <c r="O10" i="31"/>
  <c r="P10" i="31"/>
  <c r="Q10" i="31"/>
  <c r="R10" i="31"/>
  <c r="S10" i="31"/>
  <c r="T10" i="31"/>
  <c r="U10" i="31"/>
  <c r="V10" i="31"/>
  <c r="W10" i="31"/>
  <c r="X10" i="31"/>
  <c r="Y10" i="31"/>
  <c r="Z10" i="31"/>
  <c r="AA10" i="31"/>
  <c r="AB10" i="31"/>
  <c r="AC10" i="31"/>
  <c r="AD10" i="31"/>
  <c r="AE10" i="31"/>
  <c r="AF10" i="31"/>
  <c r="AG10" i="31"/>
  <c r="AH10" i="31"/>
  <c r="AI10" i="31"/>
  <c r="AJ10" i="31"/>
  <c r="AK10" i="31"/>
  <c r="AL10" i="31"/>
  <c r="AM10" i="31"/>
  <c r="AN10" i="31"/>
  <c r="AO10" i="31"/>
  <c r="AP10" i="31"/>
  <c r="AQ10" i="31"/>
  <c r="AR10" i="31"/>
  <c r="AS10" i="31"/>
  <c r="AT10" i="31"/>
  <c r="AU10" i="31"/>
  <c r="AV10" i="31"/>
  <c r="AW10" i="31"/>
  <c r="AX10" i="31"/>
  <c r="AZ10" i="31"/>
  <c r="BA10" i="31"/>
  <c r="BB10" i="31"/>
  <c r="BC10" i="31"/>
  <c r="BD10" i="31"/>
  <c r="BE10" i="31"/>
  <c r="BF10" i="31"/>
  <c r="BG10" i="31"/>
  <c r="BH10" i="31"/>
  <c r="BI10" i="31"/>
  <c r="BJ10" i="31"/>
  <c r="BK10" i="31"/>
  <c r="BL10" i="31"/>
  <c r="BM10" i="31"/>
  <c r="BN10" i="31"/>
  <c r="BO10" i="31"/>
  <c r="BP10" i="31"/>
  <c r="BQ10" i="31"/>
  <c r="BR10" i="31"/>
  <c r="BS10" i="31"/>
  <c r="BT10" i="31"/>
  <c r="BU10" i="31"/>
  <c r="BV10" i="31"/>
  <c r="D11" i="31"/>
  <c r="E11" i="31"/>
  <c r="F11" i="31"/>
  <c r="G11" i="31"/>
  <c r="H11" i="31"/>
  <c r="I11" i="31"/>
  <c r="J11" i="31"/>
  <c r="K11" i="31"/>
  <c r="L11" i="31"/>
  <c r="M11" i="31"/>
  <c r="N11" i="31"/>
  <c r="O11" i="31"/>
  <c r="P11" i="31"/>
  <c r="Q11" i="31"/>
  <c r="R11" i="31"/>
  <c r="S11" i="31"/>
  <c r="T11" i="31"/>
  <c r="U11" i="31"/>
  <c r="V11" i="31"/>
  <c r="W11" i="31"/>
  <c r="X11" i="31"/>
  <c r="Y11" i="31"/>
  <c r="Z11" i="31"/>
  <c r="AA11" i="31"/>
  <c r="AB11" i="31"/>
  <c r="AC11" i="31"/>
  <c r="AD11" i="31"/>
  <c r="AE11" i="31"/>
  <c r="AF11" i="31"/>
  <c r="AG11" i="31"/>
  <c r="AH11" i="31"/>
  <c r="AI11" i="31"/>
  <c r="AJ11" i="31"/>
  <c r="AK11" i="31"/>
  <c r="AL11" i="31"/>
  <c r="AM11" i="31"/>
  <c r="AN11" i="31"/>
  <c r="AO11" i="31"/>
  <c r="AP11" i="31"/>
  <c r="AQ11" i="31"/>
  <c r="AR11" i="31"/>
  <c r="AS11" i="31"/>
  <c r="AT11" i="31"/>
  <c r="AU11" i="31"/>
  <c r="AV11" i="31"/>
  <c r="AW11" i="31"/>
  <c r="AX11" i="31"/>
  <c r="AZ11" i="31"/>
  <c r="BA11" i="31"/>
  <c r="BB11" i="31"/>
  <c r="BC11" i="31"/>
  <c r="BD11" i="31"/>
  <c r="BE11" i="31"/>
  <c r="BF11" i="31"/>
  <c r="BG11" i="31"/>
  <c r="BH11" i="31"/>
  <c r="BI11" i="31"/>
  <c r="BJ11" i="31"/>
  <c r="BK11" i="31"/>
  <c r="BL11" i="31"/>
  <c r="BM11" i="31"/>
  <c r="BN11" i="31"/>
  <c r="BO11" i="31"/>
  <c r="BP11" i="31"/>
  <c r="BQ11" i="31"/>
  <c r="BR11" i="31"/>
  <c r="BS11" i="31"/>
  <c r="BT11" i="31"/>
  <c r="BU11" i="31"/>
  <c r="BV11" i="31"/>
  <c r="D12" i="31"/>
  <c r="E12" i="31"/>
  <c r="F12" i="31"/>
  <c r="G12" i="31"/>
  <c r="H12" i="31"/>
  <c r="I12" i="31"/>
  <c r="J12" i="31"/>
  <c r="K12" i="31"/>
  <c r="L12" i="31"/>
  <c r="M12" i="31"/>
  <c r="N12" i="31"/>
  <c r="O12" i="31"/>
  <c r="P12" i="31"/>
  <c r="Q12" i="31"/>
  <c r="R12" i="31"/>
  <c r="S12" i="31"/>
  <c r="T12" i="31"/>
  <c r="U12" i="31"/>
  <c r="V12" i="31"/>
  <c r="W12" i="31"/>
  <c r="X12" i="31"/>
  <c r="Y12" i="31"/>
  <c r="Z12" i="31"/>
  <c r="AA12" i="31"/>
  <c r="AB12" i="31"/>
  <c r="AC12" i="31"/>
  <c r="AD12" i="31"/>
  <c r="AE12" i="31"/>
  <c r="AF12" i="31"/>
  <c r="AG12" i="31"/>
  <c r="AH12" i="31"/>
  <c r="AI12" i="31"/>
  <c r="AJ12" i="31"/>
  <c r="AK12" i="31"/>
  <c r="AL12" i="31"/>
  <c r="AM12" i="31"/>
  <c r="AN12" i="31"/>
  <c r="AO12" i="31"/>
  <c r="AP12" i="31"/>
  <c r="AQ12" i="31"/>
  <c r="AR12" i="31"/>
  <c r="AS12" i="31"/>
  <c r="AT12" i="31"/>
  <c r="AU12" i="31"/>
  <c r="AV12" i="31"/>
  <c r="AW12" i="31"/>
  <c r="AX12" i="31"/>
  <c r="AZ12" i="31"/>
  <c r="BA12" i="31"/>
  <c r="BB12" i="31"/>
  <c r="BC12" i="31"/>
  <c r="BD12" i="31"/>
  <c r="BE12" i="31"/>
  <c r="BF12" i="31"/>
  <c r="BG12" i="31"/>
  <c r="BH12" i="31"/>
  <c r="BI12" i="31"/>
  <c r="BJ12" i="31"/>
  <c r="BK12" i="31"/>
  <c r="BL12" i="31"/>
  <c r="BM12" i="31"/>
  <c r="BN12" i="31"/>
  <c r="BO12" i="31"/>
  <c r="BP12" i="31"/>
  <c r="BQ12" i="31"/>
  <c r="BR12" i="31"/>
  <c r="BS12" i="31"/>
  <c r="BT12" i="31"/>
  <c r="BU12" i="31"/>
  <c r="BV12" i="31"/>
  <c r="D13" i="31"/>
  <c r="E13" i="31"/>
  <c r="F13" i="31"/>
  <c r="G13" i="31"/>
  <c r="H13" i="31"/>
  <c r="I13" i="31"/>
  <c r="J13" i="31"/>
  <c r="K13" i="31"/>
  <c r="L13" i="31"/>
  <c r="M13" i="31"/>
  <c r="N13" i="31"/>
  <c r="O13" i="31"/>
  <c r="P13" i="31"/>
  <c r="Q13" i="31"/>
  <c r="R13" i="31"/>
  <c r="S13" i="31"/>
  <c r="T13" i="31"/>
  <c r="U13" i="31"/>
  <c r="V13" i="31"/>
  <c r="W13" i="31"/>
  <c r="X13" i="31"/>
  <c r="Y13" i="31"/>
  <c r="Z13" i="31"/>
  <c r="AA13" i="31"/>
  <c r="AB13" i="31"/>
  <c r="AC13" i="31"/>
  <c r="AD13" i="31"/>
  <c r="AE13" i="31"/>
  <c r="AF13" i="31"/>
  <c r="AG13" i="31"/>
  <c r="AH13" i="31"/>
  <c r="AI13" i="31"/>
  <c r="AJ13" i="31"/>
  <c r="AK13" i="31"/>
  <c r="AL13" i="31"/>
  <c r="AM13" i="31"/>
  <c r="AN13" i="31"/>
  <c r="AO13" i="31"/>
  <c r="AP13" i="31"/>
  <c r="AQ13" i="31"/>
  <c r="AR13" i="31"/>
  <c r="AS13" i="31"/>
  <c r="AT13" i="31"/>
  <c r="AU13" i="31"/>
  <c r="AV13" i="31"/>
  <c r="AW13" i="31"/>
  <c r="AX13" i="31"/>
  <c r="AZ13" i="31"/>
  <c r="BA13" i="31"/>
  <c r="BB13" i="31"/>
  <c r="BC13" i="31"/>
  <c r="BD13" i="31"/>
  <c r="BE13" i="31"/>
  <c r="BF13" i="31"/>
  <c r="BG13" i="31"/>
  <c r="BH13" i="31"/>
  <c r="BI13" i="31"/>
  <c r="BJ13" i="31"/>
  <c r="BK13" i="31"/>
  <c r="BL13" i="31"/>
  <c r="BM13" i="31"/>
  <c r="BN13" i="31"/>
  <c r="BO13" i="31"/>
  <c r="BP13" i="31"/>
  <c r="BQ13" i="31"/>
  <c r="BR13" i="31"/>
  <c r="BS13" i="31"/>
  <c r="BT13" i="31"/>
  <c r="BU13" i="31"/>
  <c r="BV13" i="31"/>
  <c r="D14" i="3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J14" i="31"/>
  <c r="AK14" i="31"/>
  <c r="AL14" i="31"/>
  <c r="AM14" i="31"/>
  <c r="AN14" i="31"/>
  <c r="AO14" i="31"/>
  <c r="AP14" i="31"/>
  <c r="AQ14" i="31"/>
  <c r="AR14" i="31"/>
  <c r="AS14" i="31"/>
  <c r="AT14" i="31"/>
  <c r="AU14" i="31"/>
  <c r="AV14" i="31"/>
  <c r="AW14" i="31"/>
  <c r="AX14" i="31"/>
  <c r="AZ14" i="31"/>
  <c r="BA14" i="31"/>
  <c r="BB14" i="31"/>
  <c r="BC14" i="31"/>
  <c r="BD14" i="31"/>
  <c r="BE14" i="31"/>
  <c r="BF14" i="31"/>
  <c r="BG14" i="31"/>
  <c r="BH14" i="31"/>
  <c r="BI14" i="31"/>
  <c r="BJ14" i="31"/>
  <c r="BK14" i="31"/>
  <c r="BL14" i="31"/>
  <c r="BM14" i="31"/>
  <c r="BN14" i="31"/>
  <c r="BO14" i="31"/>
  <c r="BP14" i="31"/>
  <c r="BQ14" i="31"/>
  <c r="BR14" i="31"/>
  <c r="BS14" i="31"/>
  <c r="BT14" i="31"/>
  <c r="BU14" i="31"/>
  <c r="BV14" i="31"/>
  <c r="D15" i="31"/>
  <c r="E15" i="31"/>
  <c r="F15" i="31"/>
  <c r="G15" i="31"/>
  <c r="H15" i="31"/>
  <c r="I15" i="31"/>
  <c r="J15" i="31"/>
  <c r="K15" i="31"/>
  <c r="L15" i="31"/>
  <c r="M15" i="31"/>
  <c r="N15" i="31"/>
  <c r="O15" i="31"/>
  <c r="P15" i="31"/>
  <c r="Q15" i="31"/>
  <c r="R15" i="31"/>
  <c r="S15" i="31"/>
  <c r="T15" i="31"/>
  <c r="U15" i="31"/>
  <c r="V15" i="31"/>
  <c r="W15" i="31"/>
  <c r="X15" i="31"/>
  <c r="Y15" i="31"/>
  <c r="Z15" i="31"/>
  <c r="AA15" i="31"/>
  <c r="AB15" i="31"/>
  <c r="AC15" i="31"/>
  <c r="AD15" i="31"/>
  <c r="AE15" i="31"/>
  <c r="AF15" i="31"/>
  <c r="AG15" i="31"/>
  <c r="AH15" i="31"/>
  <c r="AI15" i="31"/>
  <c r="AJ15" i="31"/>
  <c r="AK15" i="31"/>
  <c r="AL15" i="31"/>
  <c r="AM15" i="31"/>
  <c r="AN15" i="31"/>
  <c r="AO15" i="31"/>
  <c r="AP15" i="31"/>
  <c r="AQ15" i="31"/>
  <c r="AR15" i="31"/>
  <c r="AS15" i="31"/>
  <c r="AT15" i="31"/>
  <c r="AU15" i="31"/>
  <c r="AV15" i="31"/>
  <c r="AW15" i="31"/>
  <c r="AX15" i="31"/>
  <c r="AZ15" i="31"/>
  <c r="BA15" i="31"/>
  <c r="BB15" i="31"/>
  <c r="BC15" i="31"/>
  <c r="BD15" i="31"/>
  <c r="BE15" i="31"/>
  <c r="BF15" i="31"/>
  <c r="BG15" i="31"/>
  <c r="BH15" i="31"/>
  <c r="BI15" i="31"/>
  <c r="BJ15" i="31"/>
  <c r="BK15" i="31"/>
  <c r="BL15" i="31"/>
  <c r="BM15" i="31"/>
  <c r="BN15" i="31"/>
  <c r="BO15" i="31"/>
  <c r="BP15" i="31"/>
  <c r="BQ15" i="31"/>
  <c r="BR15" i="31"/>
  <c r="BS15" i="31"/>
  <c r="BT15" i="31"/>
  <c r="BU15" i="31"/>
  <c r="BV15" i="31"/>
  <c r="D16" i="31"/>
  <c r="E16" i="31"/>
  <c r="F16" i="31"/>
  <c r="G16" i="31"/>
  <c r="H16" i="31"/>
  <c r="I16" i="31"/>
  <c r="J16" i="31"/>
  <c r="K16" i="31"/>
  <c r="L16" i="31"/>
  <c r="M16" i="31"/>
  <c r="N16" i="31"/>
  <c r="O16" i="31"/>
  <c r="P16" i="31"/>
  <c r="Q16" i="31"/>
  <c r="R16" i="31"/>
  <c r="S16" i="31"/>
  <c r="T16" i="31"/>
  <c r="U16" i="31"/>
  <c r="V16" i="31"/>
  <c r="W16" i="31"/>
  <c r="X16" i="31"/>
  <c r="Y16" i="31"/>
  <c r="Z16" i="31"/>
  <c r="AA16" i="31"/>
  <c r="AB16" i="31"/>
  <c r="AC16" i="31"/>
  <c r="AD16" i="31"/>
  <c r="AE16" i="31"/>
  <c r="AF16" i="31"/>
  <c r="AG16" i="31"/>
  <c r="AH16" i="31"/>
  <c r="AI16" i="31"/>
  <c r="AJ16" i="31"/>
  <c r="AK16" i="31"/>
  <c r="AL16" i="31"/>
  <c r="AM16" i="31"/>
  <c r="AN16" i="31"/>
  <c r="AO16" i="31"/>
  <c r="AP16" i="31"/>
  <c r="AQ16" i="31"/>
  <c r="AR16" i="31"/>
  <c r="AS16" i="31"/>
  <c r="AT16" i="31"/>
  <c r="AU16" i="31"/>
  <c r="AV16" i="31"/>
  <c r="AW16" i="31"/>
  <c r="AX16" i="31"/>
  <c r="AZ16" i="31"/>
  <c r="BA16" i="31"/>
  <c r="BB16" i="31"/>
  <c r="BC16" i="31"/>
  <c r="BD16" i="31"/>
  <c r="BE16" i="31"/>
  <c r="BF16" i="31"/>
  <c r="BG16" i="31"/>
  <c r="BH16" i="31"/>
  <c r="BI16" i="31"/>
  <c r="BJ16" i="31"/>
  <c r="BK16" i="31"/>
  <c r="BL16" i="31"/>
  <c r="BM16" i="31"/>
  <c r="BN16" i="31"/>
  <c r="BO16" i="31"/>
  <c r="BP16" i="31"/>
  <c r="BQ16" i="31"/>
  <c r="BR16" i="31"/>
  <c r="BS16" i="31"/>
  <c r="BT16" i="31"/>
  <c r="BU16" i="31"/>
  <c r="BV16" i="31"/>
  <c r="D17" i="31"/>
  <c r="E17" i="31"/>
  <c r="F17" i="31"/>
  <c r="G17" i="31"/>
  <c r="H17" i="31"/>
  <c r="I17" i="31"/>
  <c r="J17" i="31"/>
  <c r="K17" i="31"/>
  <c r="L17" i="31"/>
  <c r="M17" i="31"/>
  <c r="N17" i="31"/>
  <c r="O17" i="31"/>
  <c r="P17" i="31"/>
  <c r="Q17" i="31"/>
  <c r="R17" i="31"/>
  <c r="S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AS17" i="31"/>
  <c r="AT17" i="31"/>
  <c r="AU17" i="31"/>
  <c r="AV17" i="31"/>
  <c r="AW17" i="31"/>
  <c r="AX17" i="31"/>
  <c r="AZ17" i="31"/>
  <c r="BA17" i="31"/>
  <c r="BB17" i="31"/>
  <c r="BC17" i="31"/>
  <c r="BD17" i="31"/>
  <c r="BE17" i="31"/>
  <c r="BF17" i="31"/>
  <c r="BG17" i="31"/>
  <c r="BH17" i="31"/>
  <c r="BI17" i="31"/>
  <c r="BJ17" i="31"/>
  <c r="BK17" i="31"/>
  <c r="BL17" i="31"/>
  <c r="BM17" i="31"/>
  <c r="BN17" i="31"/>
  <c r="BO17" i="31"/>
  <c r="BP17" i="31"/>
  <c r="BQ17" i="31"/>
  <c r="BR17" i="31"/>
  <c r="BS17" i="31"/>
  <c r="BT17" i="31"/>
  <c r="BU17" i="31"/>
  <c r="BV17" i="31"/>
  <c r="D18" i="31"/>
  <c r="E18" i="31"/>
  <c r="F18" i="31"/>
  <c r="G18" i="31"/>
  <c r="H18" i="31"/>
  <c r="I18" i="31"/>
  <c r="J18" i="31"/>
  <c r="K18" i="31"/>
  <c r="L18" i="31"/>
  <c r="M18" i="31"/>
  <c r="N18" i="31"/>
  <c r="O18" i="31"/>
  <c r="P18" i="31"/>
  <c r="Q18" i="31"/>
  <c r="R18" i="31"/>
  <c r="S18" i="31"/>
  <c r="T18" i="31"/>
  <c r="U18" i="31"/>
  <c r="V18" i="31"/>
  <c r="W18" i="31"/>
  <c r="X18" i="31"/>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Z18" i="31"/>
  <c r="BA18" i="31"/>
  <c r="BB18" i="31"/>
  <c r="BC18" i="31"/>
  <c r="BD18" i="31"/>
  <c r="BE18" i="31"/>
  <c r="BF18" i="31"/>
  <c r="BG18" i="31"/>
  <c r="BH18" i="31"/>
  <c r="BI18" i="31"/>
  <c r="BJ18" i="31"/>
  <c r="BK18" i="31"/>
  <c r="BL18" i="31"/>
  <c r="BM18" i="31"/>
  <c r="BN18" i="31"/>
  <c r="BO18" i="31"/>
  <c r="BP18" i="31"/>
  <c r="BQ18" i="31"/>
  <c r="BR18" i="31"/>
  <c r="BS18" i="31"/>
  <c r="BT18" i="31"/>
  <c r="BU18" i="31"/>
  <c r="BV18" i="31"/>
  <c r="D19" i="31"/>
  <c r="E19" i="31"/>
  <c r="F19" i="31"/>
  <c r="G19" i="31"/>
  <c r="H19" i="31"/>
  <c r="I19" i="31"/>
  <c r="J19" i="31"/>
  <c r="K19" i="31"/>
  <c r="L19" i="31"/>
  <c r="M19" i="31"/>
  <c r="N19" i="31"/>
  <c r="O19" i="31"/>
  <c r="P19" i="31"/>
  <c r="Q19" i="31"/>
  <c r="R19" i="31"/>
  <c r="S19" i="31"/>
  <c r="T19" i="31"/>
  <c r="U19" i="31"/>
  <c r="V19" i="31"/>
  <c r="W19" i="31"/>
  <c r="X19" i="31"/>
  <c r="Y19" i="31"/>
  <c r="Z19" i="31"/>
  <c r="AA19" i="31"/>
  <c r="AB19" i="31"/>
  <c r="AC19" i="31"/>
  <c r="AD19" i="31"/>
  <c r="AE19" i="31"/>
  <c r="AF19" i="31"/>
  <c r="AG19" i="31"/>
  <c r="AH19" i="31"/>
  <c r="AI19" i="31"/>
  <c r="AJ19" i="31"/>
  <c r="AK19" i="31"/>
  <c r="AL19" i="31"/>
  <c r="AM19" i="31"/>
  <c r="AN19" i="31"/>
  <c r="AO19" i="31"/>
  <c r="AP19" i="31"/>
  <c r="AQ19" i="31"/>
  <c r="AR19" i="31"/>
  <c r="AS19" i="31"/>
  <c r="AT19" i="31"/>
  <c r="AU19" i="31"/>
  <c r="AV19" i="31"/>
  <c r="AW19" i="31"/>
  <c r="AX19" i="31"/>
  <c r="AZ19" i="31"/>
  <c r="BA19" i="31"/>
  <c r="BB19" i="31"/>
  <c r="BC19" i="31"/>
  <c r="BD19" i="31"/>
  <c r="BE19" i="31"/>
  <c r="BF19" i="31"/>
  <c r="BG19" i="31"/>
  <c r="BH19" i="31"/>
  <c r="BI19" i="31"/>
  <c r="BJ19" i="31"/>
  <c r="BK19" i="31"/>
  <c r="BL19" i="31"/>
  <c r="BM19" i="31"/>
  <c r="BN19" i="31"/>
  <c r="BO19" i="31"/>
  <c r="BP19" i="31"/>
  <c r="BQ19" i="31"/>
  <c r="BR19" i="31"/>
  <c r="BS19" i="31"/>
  <c r="BT19" i="31"/>
  <c r="BU19" i="31"/>
  <c r="BV19" i="31"/>
  <c r="D20" i="31"/>
  <c r="E20" i="31"/>
  <c r="F20" i="31"/>
  <c r="G20" i="31"/>
  <c r="H20" i="31"/>
  <c r="I20" i="31"/>
  <c r="J20" i="31"/>
  <c r="K20" i="31"/>
  <c r="L20" i="31"/>
  <c r="M20" i="31"/>
  <c r="N20" i="31"/>
  <c r="O20" i="31"/>
  <c r="P20" i="31"/>
  <c r="Q20" i="31"/>
  <c r="R20" i="31"/>
  <c r="S20" i="31"/>
  <c r="T20" i="31"/>
  <c r="U20" i="31"/>
  <c r="V20" i="31"/>
  <c r="W20" i="31"/>
  <c r="X20" i="31"/>
  <c r="Y20" i="31"/>
  <c r="Z20" i="31"/>
  <c r="AA20" i="31"/>
  <c r="AB20" i="31"/>
  <c r="AC20" i="31"/>
  <c r="AD20" i="31"/>
  <c r="AE20" i="31"/>
  <c r="AF20" i="31"/>
  <c r="AG20" i="31"/>
  <c r="AH20" i="31"/>
  <c r="AI20" i="31"/>
  <c r="AJ20" i="31"/>
  <c r="AK20" i="31"/>
  <c r="AL20" i="31"/>
  <c r="AM20" i="31"/>
  <c r="AN20" i="31"/>
  <c r="AO20" i="31"/>
  <c r="AP20" i="31"/>
  <c r="AQ20" i="31"/>
  <c r="AR20" i="31"/>
  <c r="AS20" i="31"/>
  <c r="AT20" i="31"/>
  <c r="AU20" i="31"/>
  <c r="AV20" i="31"/>
  <c r="AW20" i="31"/>
  <c r="AX20" i="31"/>
  <c r="AZ20" i="31"/>
  <c r="BA20" i="31"/>
  <c r="BB20" i="31"/>
  <c r="BC20" i="31"/>
  <c r="BD20" i="31"/>
  <c r="BE20" i="31"/>
  <c r="BF20" i="31"/>
  <c r="BG20" i="31"/>
  <c r="BH20" i="31"/>
  <c r="BI20" i="31"/>
  <c r="BJ20" i="31"/>
  <c r="BK20" i="31"/>
  <c r="BL20" i="31"/>
  <c r="BM20" i="31"/>
  <c r="BN20" i="31"/>
  <c r="BO20" i="31"/>
  <c r="BP20" i="31"/>
  <c r="BQ20" i="31"/>
  <c r="BR20" i="31"/>
  <c r="BS20" i="31"/>
  <c r="BT20" i="31"/>
  <c r="BU20" i="31"/>
  <c r="BV20" i="31"/>
  <c r="D21" i="31"/>
  <c r="E21" i="31"/>
  <c r="F21" i="31"/>
  <c r="G21" i="31"/>
  <c r="H21" i="31"/>
  <c r="I21" i="31"/>
  <c r="J21" i="31"/>
  <c r="K21" i="31"/>
  <c r="L21" i="31"/>
  <c r="M21" i="31"/>
  <c r="N21" i="31"/>
  <c r="O21" i="31"/>
  <c r="P21" i="31"/>
  <c r="Q21" i="31"/>
  <c r="R21" i="31"/>
  <c r="S21" i="31"/>
  <c r="T21" i="31"/>
  <c r="U21" i="31"/>
  <c r="V21" i="31"/>
  <c r="W21" i="31"/>
  <c r="X21" i="31"/>
  <c r="Y21" i="31"/>
  <c r="Z21" i="31"/>
  <c r="AA21" i="31"/>
  <c r="AB21" i="31"/>
  <c r="AC21" i="31"/>
  <c r="AD21" i="31"/>
  <c r="AE21" i="31"/>
  <c r="AF21" i="31"/>
  <c r="AG21" i="31"/>
  <c r="AH21" i="31"/>
  <c r="AI21" i="31"/>
  <c r="AJ21" i="31"/>
  <c r="AK21" i="31"/>
  <c r="AL21" i="31"/>
  <c r="AM21" i="31"/>
  <c r="AN21" i="31"/>
  <c r="AO21" i="31"/>
  <c r="AP21" i="31"/>
  <c r="AQ21" i="31"/>
  <c r="AR21" i="31"/>
  <c r="AS21" i="31"/>
  <c r="AT21" i="31"/>
  <c r="AU21" i="31"/>
  <c r="AV21" i="31"/>
  <c r="AW21" i="31"/>
  <c r="AX21" i="31"/>
  <c r="AZ21" i="31"/>
  <c r="BA21" i="31"/>
  <c r="BB21" i="31"/>
  <c r="BC21" i="31"/>
  <c r="BD21" i="31"/>
  <c r="BE21" i="31"/>
  <c r="BF21" i="31"/>
  <c r="BG21" i="31"/>
  <c r="BH21" i="31"/>
  <c r="BI21" i="31"/>
  <c r="BJ21" i="31"/>
  <c r="BK21" i="31"/>
  <c r="BL21" i="31"/>
  <c r="BM21" i="31"/>
  <c r="BN21" i="31"/>
  <c r="BO21" i="31"/>
  <c r="BP21" i="31"/>
  <c r="BQ21" i="31"/>
  <c r="BR21" i="31"/>
  <c r="BS21" i="31"/>
  <c r="BT21" i="31"/>
  <c r="BU21" i="31"/>
  <c r="BV21" i="31"/>
  <c r="D22" i="31"/>
  <c r="E22" i="31"/>
  <c r="F22" i="31"/>
  <c r="G22" i="31"/>
  <c r="H22" i="31"/>
  <c r="I22" i="31"/>
  <c r="J22" i="31"/>
  <c r="K22" i="31"/>
  <c r="L22" i="31"/>
  <c r="M22" i="31"/>
  <c r="N22" i="31"/>
  <c r="O22" i="31"/>
  <c r="P22" i="31"/>
  <c r="Q22" i="31"/>
  <c r="R22" i="31"/>
  <c r="S22" i="31"/>
  <c r="T22" i="31"/>
  <c r="U22" i="31"/>
  <c r="V22" i="31"/>
  <c r="W22" i="31"/>
  <c r="X22" i="31"/>
  <c r="Y22" i="31"/>
  <c r="Z22" i="31"/>
  <c r="AA22" i="31"/>
  <c r="AB22" i="31"/>
  <c r="AC22" i="31"/>
  <c r="AD22" i="31"/>
  <c r="AE22" i="31"/>
  <c r="AF22" i="31"/>
  <c r="AG22" i="31"/>
  <c r="AH22" i="31"/>
  <c r="AI22" i="31"/>
  <c r="AJ22" i="31"/>
  <c r="AK22" i="31"/>
  <c r="AL22" i="31"/>
  <c r="AM22" i="31"/>
  <c r="AN22" i="31"/>
  <c r="AO22" i="31"/>
  <c r="AP22" i="31"/>
  <c r="AQ22" i="31"/>
  <c r="AR22" i="31"/>
  <c r="AS22" i="31"/>
  <c r="AT22" i="31"/>
  <c r="AU22" i="31"/>
  <c r="AV22" i="31"/>
  <c r="AW22" i="31"/>
  <c r="AX22" i="31"/>
  <c r="AZ22" i="31"/>
  <c r="BA22" i="31"/>
  <c r="BB22" i="31"/>
  <c r="BC22" i="31"/>
  <c r="BD22" i="31"/>
  <c r="BE22" i="31"/>
  <c r="BF22" i="31"/>
  <c r="BG22" i="31"/>
  <c r="BH22" i="31"/>
  <c r="BI22" i="31"/>
  <c r="BJ22" i="31"/>
  <c r="BK22" i="31"/>
  <c r="BL22" i="31"/>
  <c r="BM22" i="31"/>
  <c r="BN22" i="31"/>
  <c r="BO22" i="31"/>
  <c r="BP22" i="31"/>
  <c r="BQ22" i="31"/>
  <c r="BR22" i="31"/>
  <c r="BS22" i="31"/>
  <c r="BT22" i="31"/>
  <c r="BU22" i="31"/>
  <c r="BV22" i="31"/>
  <c r="D23" i="31"/>
  <c r="E23" i="31"/>
  <c r="F23" i="31"/>
  <c r="G23" i="31"/>
  <c r="H23" i="31"/>
  <c r="I23" i="31"/>
  <c r="J23" i="31"/>
  <c r="K23" i="31"/>
  <c r="L23" i="31"/>
  <c r="M23" i="31"/>
  <c r="N23" i="31"/>
  <c r="O23" i="31"/>
  <c r="P23" i="31"/>
  <c r="Q23" i="31"/>
  <c r="R23" i="31"/>
  <c r="S23" i="31"/>
  <c r="T23" i="31"/>
  <c r="U23" i="31"/>
  <c r="V23" i="31"/>
  <c r="W23" i="31"/>
  <c r="X23" i="31"/>
  <c r="Y23" i="31"/>
  <c r="Z23" i="31"/>
  <c r="AA23" i="31"/>
  <c r="AB23" i="31"/>
  <c r="AC23" i="31"/>
  <c r="AD23" i="31"/>
  <c r="AE23" i="31"/>
  <c r="AF23" i="31"/>
  <c r="AG23" i="31"/>
  <c r="AH23" i="31"/>
  <c r="AI23" i="31"/>
  <c r="AJ23" i="31"/>
  <c r="AK23" i="31"/>
  <c r="AL23" i="31"/>
  <c r="AM23" i="31"/>
  <c r="AN23" i="31"/>
  <c r="AO23" i="31"/>
  <c r="AP23" i="31"/>
  <c r="AQ23" i="31"/>
  <c r="AR23" i="31"/>
  <c r="AS23" i="31"/>
  <c r="AT23" i="31"/>
  <c r="AU23" i="31"/>
  <c r="AV23" i="31"/>
  <c r="AW23" i="31"/>
  <c r="AX23" i="31"/>
  <c r="AZ23" i="31"/>
  <c r="BA23" i="31"/>
  <c r="BB23" i="31"/>
  <c r="BC23" i="31"/>
  <c r="BD23" i="31"/>
  <c r="BE23" i="31"/>
  <c r="BF23" i="31"/>
  <c r="BG23" i="31"/>
  <c r="BH23" i="31"/>
  <c r="BI23" i="31"/>
  <c r="BJ23" i="31"/>
  <c r="BK23" i="31"/>
  <c r="BL23" i="31"/>
  <c r="BM23" i="31"/>
  <c r="BN23" i="31"/>
  <c r="BO23" i="31"/>
  <c r="BP23" i="31"/>
  <c r="BQ23" i="31"/>
  <c r="BR23" i="31"/>
  <c r="BS23" i="31"/>
  <c r="BT23" i="31"/>
  <c r="BU23" i="31"/>
  <c r="BV23" i="31"/>
  <c r="D24" i="31"/>
  <c r="E24" i="31"/>
  <c r="F24" i="31"/>
  <c r="G24" i="31"/>
  <c r="H24" i="31"/>
  <c r="I24" i="31"/>
  <c r="J24" i="31"/>
  <c r="K24" i="31"/>
  <c r="L24" i="31"/>
  <c r="M24" i="31"/>
  <c r="N24" i="31"/>
  <c r="O24" i="31"/>
  <c r="P24" i="31"/>
  <c r="Q24" i="31"/>
  <c r="R24" i="31"/>
  <c r="S24" i="31"/>
  <c r="T24" i="31"/>
  <c r="U24" i="31"/>
  <c r="V24" i="31"/>
  <c r="W24" i="31"/>
  <c r="X24" i="31"/>
  <c r="Y24" i="31"/>
  <c r="Z24" i="31"/>
  <c r="AA24" i="31"/>
  <c r="AB24" i="31"/>
  <c r="AC24" i="31"/>
  <c r="AD24" i="31"/>
  <c r="AE24" i="31"/>
  <c r="AF24" i="31"/>
  <c r="AG24" i="31"/>
  <c r="AH24" i="31"/>
  <c r="AI24" i="31"/>
  <c r="AJ24" i="31"/>
  <c r="AK24" i="31"/>
  <c r="AL24" i="31"/>
  <c r="AM24" i="31"/>
  <c r="AN24" i="31"/>
  <c r="AO24" i="31"/>
  <c r="AP24" i="31"/>
  <c r="AQ24" i="31"/>
  <c r="AR24" i="31"/>
  <c r="AS24" i="31"/>
  <c r="AT24" i="31"/>
  <c r="AU24" i="31"/>
  <c r="AV24" i="31"/>
  <c r="AW24" i="31"/>
  <c r="AX24" i="31"/>
  <c r="AZ24" i="31"/>
  <c r="BA24" i="31"/>
  <c r="BB24" i="31"/>
  <c r="BC24" i="31"/>
  <c r="BD24" i="31"/>
  <c r="BE24" i="31"/>
  <c r="BF24" i="31"/>
  <c r="BG24" i="31"/>
  <c r="BH24" i="31"/>
  <c r="BI24" i="31"/>
  <c r="BJ24" i="31"/>
  <c r="BK24" i="31"/>
  <c r="BL24" i="31"/>
  <c r="BM24" i="31"/>
  <c r="BN24" i="31"/>
  <c r="BO24" i="31"/>
  <c r="BP24" i="31"/>
  <c r="BQ24" i="31"/>
  <c r="BR24" i="31"/>
  <c r="BS24" i="31"/>
  <c r="BT24" i="31"/>
  <c r="BU24" i="31"/>
  <c r="BV24" i="31"/>
  <c r="D25" i="31"/>
  <c r="E25" i="31"/>
  <c r="F25" i="31"/>
  <c r="G25" i="31"/>
  <c r="H25" i="31"/>
  <c r="I25" i="31"/>
  <c r="J25" i="31"/>
  <c r="K25" i="31"/>
  <c r="L25" i="31"/>
  <c r="M25" i="31"/>
  <c r="N25" i="31"/>
  <c r="O25" i="31"/>
  <c r="P25" i="31"/>
  <c r="Q25" i="31"/>
  <c r="R25" i="31"/>
  <c r="S25" i="31"/>
  <c r="T25" i="31"/>
  <c r="U25" i="31"/>
  <c r="V25" i="31"/>
  <c r="W25" i="31"/>
  <c r="X25" i="31"/>
  <c r="Y25" i="31"/>
  <c r="Z25" i="31"/>
  <c r="AA25" i="31"/>
  <c r="AB25" i="31"/>
  <c r="AC25" i="31"/>
  <c r="AD25" i="31"/>
  <c r="AE25" i="31"/>
  <c r="AF25" i="31"/>
  <c r="AG25" i="31"/>
  <c r="AH25" i="31"/>
  <c r="AI25" i="31"/>
  <c r="AJ25" i="31"/>
  <c r="AK25" i="31"/>
  <c r="AL25" i="31"/>
  <c r="AM25" i="31"/>
  <c r="AN25" i="31"/>
  <c r="AO25" i="31"/>
  <c r="AP25" i="31"/>
  <c r="AQ25" i="31"/>
  <c r="AR25" i="31"/>
  <c r="AS25" i="31"/>
  <c r="AT25" i="31"/>
  <c r="AU25" i="31"/>
  <c r="AV25" i="31"/>
  <c r="AW25" i="31"/>
  <c r="AX25" i="31"/>
  <c r="AZ25" i="31"/>
  <c r="BA25" i="31"/>
  <c r="BB25" i="31"/>
  <c r="BC25" i="31"/>
  <c r="BD25" i="31"/>
  <c r="BE25" i="31"/>
  <c r="BF25" i="31"/>
  <c r="BG25" i="31"/>
  <c r="BH25" i="31"/>
  <c r="BI25" i="31"/>
  <c r="BJ25" i="31"/>
  <c r="BK25" i="31"/>
  <c r="BL25" i="31"/>
  <c r="BM25" i="31"/>
  <c r="BN25" i="31"/>
  <c r="BO25" i="31"/>
  <c r="BP25" i="31"/>
  <c r="BQ25" i="31"/>
  <c r="BR25" i="31"/>
  <c r="BS25" i="31"/>
  <c r="BT25" i="31"/>
  <c r="BU25" i="31"/>
  <c r="BV25" i="31"/>
  <c r="D26" i="31"/>
  <c r="E26" i="31"/>
  <c r="F26" i="31"/>
  <c r="G26" i="31"/>
  <c r="H26" i="31"/>
  <c r="I26" i="31"/>
  <c r="J26" i="31"/>
  <c r="K26" i="31"/>
  <c r="L26" i="31"/>
  <c r="M26" i="31"/>
  <c r="N26" i="31"/>
  <c r="O26" i="31"/>
  <c r="P26" i="31"/>
  <c r="Q26" i="31"/>
  <c r="R26" i="31"/>
  <c r="S26" i="31"/>
  <c r="T26" i="31"/>
  <c r="U26" i="31"/>
  <c r="V26" i="31"/>
  <c r="W26" i="31"/>
  <c r="X26" i="31"/>
  <c r="Y26" i="31"/>
  <c r="Z26" i="31"/>
  <c r="AA26" i="31"/>
  <c r="AB26" i="31"/>
  <c r="AC26" i="31"/>
  <c r="AD26" i="31"/>
  <c r="AE26" i="31"/>
  <c r="AF26" i="31"/>
  <c r="AG26" i="31"/>
  <c r="AH26" i="31"/>
  <c r="AI26" i="31"/>
  <c r="AJ26" i="31"/>
  <c r="AK26" i="31"/>
  <c r="AL26" i="31"/>
  <c r="AM26" i="31"/>
  <c r="AN26" i="31"/>
  <c r="AO26" i="31"/>
  <c r="AP26" i="31"/>
  <c r="AQ26" i="31"/>
  <c r="AR26" i="31"/>
  <c r="AS26" i="31"/>
  <c r="AT26" i="31"/>
  <c r="AU26" i="31"/>
  <c r="AV26" i="31"/>
  <c r="AW26" i="31"/>
  <c r="AX26" i="31"/>
  <c r="AZ26" i="31"/>
  <c r="BA26" i="31"/>
  <c r="BB26" i="31"/>
  <c r="BC26" i="31"/>
  <c r="BD26" i="31"/>
  <c r="BE26" i="31"/>
  <c r="BF26" i="31"/>
  <c r="BG26" i="31"/>
  <c r="BH26" i="31"/>
  <c r="BI26" i="31"/>
  <c r="BJ26" i="31"/>
  <c r="BK26" i="31"/>
  <c r="BL26" i="31"/>
  <c r="BM26" i="31"/>
  <c r="BN26" i="31"/>
  <c r="BO26" i="31"/>
  <c r="BP26" i="31"/>
  <c r="BQ26" i="31"/>
  <c r="BR26" i="31"/>
  <c r="BS26" i="31"/>
  <c r="BT26" i="31"/>
  <c r="BU26" i="31"/>
  <c r="BV26" i="31"/>
  <c r="D27"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Z27" i="31"/>
  <c r="BA27" i="31"/>
  <c r="BB27" i="31"/>
  <c r="BC27" i="31"/>
  <c r="BD27" i="31"/>
  <c r="BE27" i="31"/>
  <c r="BF27" i="31"/>
  <c r="BG27" i="31"/>
  <c r="BH27" i="31"/>
  <c r="BI27" i="31"/>
  <c r="BJ27" i="31"/>
  <c r="BK27" i="31"/>
  <c r="BL27" i="31"/>
  <c r="BM27" i="31"/>
  <c r="BN27" i="31"/>
  <c r="BO27" i="31"/>
  <c r="BP27" i="31"/>
  <c r="BQ27" i="31"/>
  <c r="BR27" i="31"/>
  <c r="BS27" i="31"/>
  <c r="BT27" i="31"/>
  <c r="BU27" i="31"/>
  <c r="BV27" i="31"/>
  <c r="D28" i="31"/>
  <c r="E28" i="31"/>
  <c r="F28" i="31"/>
  <c r="G28" i="31"/>
  <c r="H28" i="31"/>
  <c r="I28" i="31"/>
  <c r="J28" i="31"/>
  <c r="K28" i="31"/>
  <c r="L28" i="31"/>
  <c r="M28" i="31"/>
  <c r="N28" i="31"/>
  <c r="O28" i="31"/>
  <c r="P28"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Z28" i="31"/>
  <c r="BA28" i="31"/>
  <c r="BB28" i="31"/>
  <c r="BC28" i="31"/>
  <c r="BD28" i="31"/>
  <c r="BE28" i="31"/>
  <c r="BF28" i="31"/>
  <c r="BG28" i="31"/>
  <c r="BH28" i="31"/>
  <c r="BI28" i="31"/>
  <c r="BJ28" i="31"/>
  <c r="BK28" i="31"/>
  <c r="BL28" i="31"/>
  <c r="BM28" i="31"/>
  <c r="BN28" i="31"/>
  <c r="BO28" i="31"/>
  <c r="BP28" i="31"/>
  <c r="BQ28" i="31"/>
  <c r="BR28" i="31"/>
  <c r="BS28" i="31"/>
  <c r="BT28" i="31"/>
  <c r="BU28" i="31"/>
  <c r="BV28" i="31"/>
  <c r="D29" i="31"/>
  <c r="E29" i="31"/>
  <c r="F29" i="31"/>
  <c r="G29" i="31"/>
  <c r="H29" i="31"/>
  <c r="I29" i="31"/>
  <c r="J29" i="31"/>
  <c r="K29" i="31"/>
  <c r="L29" i="31"/>
  <c r="M29" i="31"/>
  <c r="N29" i="31"/>
  <c r="O29" i="31"/>
  <c r="P29" i="31"/>
  <c r="Q29" i="31"/>
  <c r="R29" i="31"/>
  <c r="S29" i="31"/>
  <c r="T29" i="31"/>
  <c r="U29" i="31"/>
  <c r="V29" i="31"/>
  <c r="W29" i="31"/>
  <c r="X29" i="31"/>
  <c r="Y29" i="31"/>
  <c r="Z29" i="31"/>
  <c r="AA29" i="31"/>
  <c r="AB29" i="31"/>
  <c r="AC29" i="31"/>
  <c r="AD29" i="31"/>
  <c r="AE29" i="31"/>
  <c r="AF29" i="31"/>
  <c r="AG29" i="31"/>
  <c r="AH29" i="31"/>
  <c r="AI29" i="31"/>
  <c r="AJ29" i="31"/>
  <c r="AK29" i="31"/>
  <c r="AL29" i="31"/>
  <c r="AM29" i="31"/>
  <c r="AN29" i="31"/>
  <c r="AO29" i="31"/>
  <c r="AP29" i="31"/>
  <c r="AQ29" i="31"/>
  <c r="AR29" i="31"/>
  <c r="AS29" i="31"/>
  <c r="AT29" i="31"/>
  <c r="AU29" i="31"/>
  <c r="AV29" i="31"/>
  <c r="AW29" i="31"/>
  <c r="AX29" i="31"/>
  <c r="AZ29" i="31"/>
  <c r="BA29" i="31"/>
  <c r="BB29" i="31"/>
  <c r="BC29" i="31"/>
  <c r="BD29" i="31"/>
  <c r="BE29" i="31"/>
  <c r="BF29" i="31"/>
  <c r="BG29" i="31"/>
  <c r="BH29" i="31"/>
  <c r="BI29" i="31"/>
  <c r="BJ29" i="31"/>
  <c r="BK29" i="31"/>
  <c r="BL29" i="31"/>
  <c r="BM29" i="31"/>
  <c r="BN29" i="31"/>
  <c r="BO29" i="31"/>
  <c r="BP29" i="31"/>
  <c r="BQ29" i="31"/>
  <c r="BR29" i="31"/>
  <c r="BS29" i="31"/>
  <c r="BT29" i="31"/>
  <c r="BU29" i="31"/>
  <c r="BV29" i="31"/>
  <c r="D30" i="31"/>
  <c r="E30" i="31"/>
  <c r="F30" i="3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Z30" i="31"/>
  <c r="BA30" i="31"/>
  <c r="BB30" i="31"/>
  <c r="BC30" i="31"/>
  <c r="BD30" i="31"/>
  <c r="BE30" i="31"/>
  <c r="BF30" i="31"/>
  <c r="BG30" i="31"/>
  <c r="BH30" i="31"/>
  <c r="BI30" i="31"/>
  <c r="BJ30" i="31"/>
  <c r="BK30" i="31"/>
  <c r="BL30" i="31"/>
  <c r="BM30" i="31"/>
  <c r="BN30" i="31"/>
  <c r="BO30" i="31"/>
  <c r="BP30" i="31"/>
  <c r="BQ30" i="31"/>
  <c r="BR30" i="31"/>
  <c r="BS30" i="31"/>
  <c r="BT30" i="31"/>
  <c r="BU30" i="31"/>
  <c r="BV30" i="31"/>
  <c r="D31" i="31"/>
  <c r="E31" i="31"/>
  <c r="F31" i="3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Z31" i="31"/>
  <c r="BA31" i="31"/>
  <c r="BB31" i="31"/>
  <c r="BC31" i="31"/>
  <c r="BD31" i="31"/>
  <c r="BE31" i="31"/>
  <c r="BF31" i="31"/>
  <c r="BG31" i="31"/>
  <c r="BH31" i="31"/>
  <c r="BI31" i="31"/>
  <c r="BJ31" i="31"/>
  <c r="BK31" i="31"/>
  <c r="BL31" i="31"/>
  <c r="BM31" i="31"/>
  <c r="BN31" i="31"/>
  <c r="BO31" i="31"/>
  <c r="BP31" i="31"/>
  <c r="BQ31" i="31"/>
  <c r="BR31" i="31"/>
  <c r="BS31" i="31"/>
  <c r="BT31" i="31"/>
  <c r="BU31" i="31"/>
  <c r="BV31" i="31"/>
  <c r="D32" i="31"/>
  <c r="E32" i="31"/>
  <c r="F32" i="3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Z32" i="31"/>
  <c r="BA32" i="31"/>
  <c r="BB32" i="31"/>
  <c r="BC32" i="31"/>
  <c r="BD32" i="31"/>
  <c r="BE32" i="31"/>
  <c r="BF32" i="31"/>
  <c r="BG32" i="31"/>
  <c r="BH32" i="31"/>
  <c r="BI32" i="31"/>
  <c r="BJ32" i="31"/>
  <c r="BK32" i="31"/>
  <c r="BL32" i="31"/>
  <c r="BM32" i="31"/>
  <c r="BN32" i="31"/>
  <c r="BO32" i="31"/>
  <c r="BP32" i="31"/>
  <c r="BQ32" i="31"/>
  <c r="BR32" i="31"/>
  <c r="BS32" i="31"/>
  <c r="BT32" i="31"/>
  <c r="BU32" i="31"/>
  <c r="BV32" i="31"/>
  <c r="D33" i="31"/>
  <c r="E33" i="31"/>
  <c r="F33" i="3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Z33" i="31"/>
  <c r="BA33" i="31"/>
  <c r="BB33" i="31"/>
  <c r="BC33" i="31"/>
  <c r="BD33" i="31"/>
  <c r="BE33" i="31"/>
  <c r="BF33" i="31"/>
  <c r="BG33" i="31"/>
  <c r="BH33" i="31"/>
  <c r="BI33" i="31"/>
  <c r="BJ33" i="31"/>
  <c r="BK33" i="31"/>
  <c r="BL33" i="31"/>
  <c r="BM33" i="31"/>
  <c r="BN33" i="31"/>
  <c r="BO33" i="31"/>
  <c r="BP33" i="31"/>
  <c r="BQ33" i="31"/>
  <c r="BR33" i="31"/>
  <c r="BS33" i="31"/>
  <c r="BT33" i="31"/>
  <c r="BU33" i="31"/>
  <c r="BV33" i="31"/>
  <c r="D34" i="31"/>
  <c r="E34" i="31"/>
  <c r="F34" i="3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Z34" i="31"/>
  <c r="BA34" i="31"/>
  <c r="BB34" i="31"/>
  <c r="BC34" i="31"/>
  <c r="BD34" i="31"/>
  <c r="BE34" i="31"/>
  <c r="BF34" i="31"/>
  <c r="BG34" i="31"/>
  <c r="BH34" i="31"/>
  <c r="BI34" i="31"/>
  <c r="BJ34" i="31"/>
  <c r="BK34" i="31"/>
  <c r="BL34" i="31"/>
  <c r="BM34" i="31"/>
  <c r="BN34" i="31"/>
  <c r="BO34" i="31"/>
  <c r="BP34" i="31"/>
  <c r="BQ34" i="31"/>
  <c r="BR34" i="31"/>
  <c r="BS34" i="31"/>
  <c r="BT34" i="31"/>
  <c r="BU34" i="31"/>
  <c r="BV34" i="31"/>
  <c r="D35" i="31"/>
  <c r="E35" i="31"/>
  <c r="F35" i="3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Z35" i="31"/>
  <c r="BA35" i="31"/>
  <c r="BB35" i="31"/>
  <c r="BC35" i="31"/>
  <c r="BD35" i="31"/>
  <c r="BE35" i="31"/>
  <c r="BF35" i="31"/>
  <c r="BG35" i="31"/>
  <c r="BH35" i="31"/>
  <c r="BI35" i="31"/>
  <c r="BJ35" i="31"/>
  <c r="BK35" i="31"/>
  <c r="BL35" i="31"/>
  <c r="BM35" i="31"/>
  <c r="BN35" i="31"/>
  <c r="BO35" i="31"/>
  <c r="BP35" i="31"/>
  <c r="BQ35" i="31"/>
  <c r="BR35" i="31"/>
  <c r="BS35" i="31"/>
  <c r="BT35" i="31"/>
  <c r="BU35" i="31"/>
  <c r="BV35" i="31"/>
  <c r="D36" i="31"/>
  <c r="E36" i="31"/>
  <c r="F36" i="31"/>
  <c r="G36"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L36" i="31"/>
  <c r="AM36" i="31"/>
  <c r="AN36" i="31"/>
  <c r="AO36" i="31"/>
  <c r="AP36" i="31"/>
  <c r="AQ36" i="31"/>
  <c r="AR36" i="31"/>
  <c r="AS36" i="31"/>
  <c r="AT36" i="31"/>
  <c r="AU36" i="31"/>
  <c r="AV36" i="31"/>
  <c r="AW36" i="31"/>
  <c r="AX36" i="31"/>
  <c r="AZ36" i="31"/>
  <c r="BA36" i="31"/>
  <c r="BB36" i="31"/>
  <c r="BC36" i="31"/>
  <c r="BD36" i="31"/>
  <c r="BE36" i="31"/>
  <c r="BF36" i="31"/>
  <c r="BG36" i="31"/>
  <c r="BH36" i="31"/>
  <c r="BI36" i="31"/>
  <c r="BJ36" i="31"/>
  <c r="BK36" i="31"/>
  <c r="BL36" i="31"/>
  <c r="BM36" i="31"/>
  <c r="BN36" i="31"/>
  <c r="BO36" i="31"/>
  <c r="BP36" i="31"/>
  <c r="BQ36" i="31"/>
  <c r="BR36" i="31"/>
  <c r="BS36" i="31"/>
  <c r="BT36" i="31"/>
  <c r="BU36" i="31"/>
  <c r="BV36" i="31"/>
  <c r="D37" i="31"/>
  <c r="E37" i="31"/>
  <c r="F37" i="31"/>
  <c r="G37"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AT37" i="31"/>
  <c r="AU37" i="31"/>
  <c r="AV37" i="31"/>
  <c r="AW37" i="31"/>
  <c r="AX37" i="31"/>
  <c r="AZ37" i="31"/>
  <c r="BA37" i="31"/>
  <c r="BB37" i="31"/>
  <c r="BC37" i="31"/>
  <c r="BD37" i="31"/>
  <c r="BE37" i="31"/>
  <c r="BF37" i="31"/>
  <c r="BG37" i="31"/>
  <c r="BH37" i="31"/>
  <c r="BI37" i="31"/>
  <c r="BJ37" i="31"/>
  <c r="BK37" i="31"/>
  <c r="BL37" i="31"/>
  <c r="BM37" i="31"/>
  <c r="BN37" i="31"/>
  <c r="BO37" i="31"/>
  <c r="BP37" i="31"/>
  <c r="BQ37" i="31"/>
  <c r="BR37" i="31"/>
  <c r="BS37" i="31"/>
  <c r="BT37" i="31"/>
  <c r="BU37" i="31"/>
  <c r="BV37" i="31"/>
  <c r="D38" i="31"/>
  <c r="E38" i="31"/>
  <c r="F38" i="31"/>
  <c r="G38"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Z38" i="31"/>
  <c r="BA38" i="31"/>
  <c r="BB38" i="31"/>
  <c r="BC38" i="31"/>
  <c r="BD38" i="31"/>
  <c r="BE38" i="31"/>
  <c r="BF38" i="31"/>
  <c r="BG38" i="31"/>
  <c r="BH38" i="31"/>
  <c r="BI38" i="31"/>
  <c r="BJ38" i="31"/>
  <c r="BK38" i="31"/>
  <c r="BL38" i="31"/>
  <c r="BM38" i="31"/>
  <c r="BN38" i="31"/>
  <c r="BO38" i="31"/>
  <c r="BP38" i="31"/>
  <c r="BQ38" i="31"/>
  <c r="BR38" i="31"/>
  <c r="BS38" i="31"/>
  <c r="BT38" i="31"/>
  <c r="BU38" i="31"/>
  <c r="BV38" i="31"/>
  <c r="D39" i="31"/>
  <c r="E39" i="31"/>
  <c r="F39" i="3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F39" i="31"/>
  <c r="AG39" i="31"/>
  <c r="AH39" i="31"/>
  <c r="AI39" i="31"/>
  <c r="AJ39" i="31"/>
  <c r="AK39" i="31"/>
  <c r="AL39" i="31"/>
  <c r="AM39" i="31"/>
  <c r="AN39" i="31"/>
  <c r="AO39" i="31"/>
  <c r="AP39" i="31"/>
  <c r="AQ39" i="31"/>
  <c r="AR39" i="31"/>
  <c r="AS39" i="31"/>
  <c r="AT39" i="31"/>
  <c r="AU39" i="31"/>
  <c r="AV39" i="31"/>
  <c r="AW39" i="31"/>
  <c r="AX39" i="31"/>
  <c r="AZ39" i="31"/>
  <c r="BA39" i="31"/>
  <c r="BB39" i="31"/>
  <c r="BC39" i="31"/>
  <c r="BD39" i="31"/>
  <c r="BE39" i="31"/>
  <c r="BF39" i="31"/>
  <c r="BG39" i="31"/>
  <c r="BH39" i="31"/>
  <c r="BI39" i="31"/>
  <c r="BJ39" i="31"/>
  <c r="BK39" i="31"/>
  <c r="BL39" i="31"/>
  <c r="BM39" i="31"/>
  <c r="BN39" i="31"/>
  <c r="BO39" i="31"/>
  <c r="BP39" i="31"/>
  <c r="BQ39" i="31"/>
  <c r="BR39" i="31"/>
  <c r="BS39" i="31"/>
  <c r="BT39" i="31"/>
  <c r="BU39" i="31"/>
  <c r="BV39" i="31"/>
  <c r="D40" i="31"/>
  <c r="E40" i="31"/>
  <c r="F40" i="31"/>
  <c r="G40" i="31"/>
  <c r="H40" i="31"/>
  <c r="I40" i="31"/>
  <c r="J40" i="31"/>
  <c r="K40" i="31"/>
  <c r="L40" i="31"/>
  <c r="M40" i="31"/>
  <c r="N40" i="31"/>
  <c r="O40" i="31"/>
  <c r="P40" i="31"/>
  <c r="Q40" i="31"/>
  <c r="R40" i="31"/>
  <c r="S40" i="31"/>
  <c r="T40" i="31"/>
  <c r="U40" i="31"/>
  <c r="V40" i="31"/>
  <c r="W40" i="31"/>
  <c r="X40" i="31"/>
  <c r="Y40" i="31"/>
  <c r="Z40" i="31"/>
  <c r="AA40" i="31"/>
  <c r="AB40" i="31"/>
  <c r="AC40" i="31"/>
  <c r="AD40" i="31"/>
  <c r="AE40" i="31"/>
  <c r="AF40" i="31"/>
  <c r="AG40" i="31"/>
  <c r="AH40" i="31"/>
  <c r="AI40" i="31"/>
  <c r="AJ40" i="31"/>
  <c r="AK40" i="31"/>
  <c r="AL40" i="31"/>
  <c r="AM40" i="31"/>
  <c r="AN40" i="31"/>
  <c r="AO40" i="31"/>
  <c r="AP40" i="31"/>
  <c r="AQ40" i="31"/>
  <c r="AR40" i="31"/>
  <c r="AS40" i="31"/>
  <c r="AT40" i="31"/>
  <c r="AU40" i="31"/>
  <c r="AV40" i="31"/>
  <c r="AW40" i="31"/>
  <c r="AX40" i="31"/>
  <c r="AZ40" i="31"/>
  <c r="BA40" i="31"/>
  <c r="BB40" i="31"/>
  <c r="BC40" i="31"/>
  <c r="BD40" i="31"/>
  <c r="BE40" i="31"/>
  <c r="BF40" i="31"/>
  <c r="BG40" i="31"/>
  <c r="BH40" i="31"/>
  <c r="BI40" i="31"/>
  <c r="BJ40" i="31"/>
  <c r="BK40" i="31"/>
  <c r="BL40" i="31"/>
  <c r="BM40" i="31"/>
  <c r="BN40" i="31"/>
  <c r="BO40" i="31"/>
  <c r="BP40" i="31"/>
  <c r="BQ40" i="31"/>
  <c r="BR40" i="31"/>
  <c r="BS40" i="31"/>
  <c r="BT40" i="31"/>
  <c r="BU40" i="31"/>
  <c r="BV40" i="31"/>
  <c r="D41" i="31"/>
  <c r="E41"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Z41" i="31"/>
  <c r="BA41" i="31"/>
  <c r="BB41" i="31"/>
  <c r="BC41" i="31"/>
  <c r="BD41" i="31"/>
  <c r="BE41" i="31"/>
  <c r="BF41" i="31"/>
  <c r="BG41" i="31"/>
  <c r="BH41" i="31"/>
  <c r="BI41" i="31"/>
  <c r="BJ41" i="31"/>
  <c r="BK41" i="31"/>
  <c r="BL41" i="31"/>
  <c r="BM41" i="31"/>
  <c r="BN41" i="31"/>
  <c r="BO41" i="31"/>
  <c r="BP41" i="31"/>
  <c r="BQ41" i="31"/>
  <c r="BR41" i="31"/>
  <c r="BS41" i="31"/>
  <c r="BT41" i="31"/>
  <c r="BU41" i="31"/>
  <c r="BV41" i="31"/>
  <c r="D43" i="31"/>
  <c r="AY64" i="31" s="1"/>
  <c r="E43" i="31"/>
  <c r="F43"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46" i="31"/>
  <c r="C46" i="31"/>
  <c r="B47" i="31"/>
  <c r="C47" i="31"/>
  <c r="D49" i="31"/>
  <c r="E49" i="31"/>
  <c r="F49" i="3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Z49" i="31"/>
  <c r="BA49" i="31"/>
  <c r="BB49" i="31"/>
  <c r="BC49" i="31"/>
  <c r="BD49" i="31"/>
  <c r="BE49" i="31"/>
  <c r="BF49" i="31"/>
  <c r="BG49" i="31"/>
  <c r="BH49" i="31"/>
  <c r="BI49" i="31"/>
  <c r="BJ49" i="31"/>
  <c r="BK49" i="31"/>
  <c r="BL49" i="31"/>
  <c r="BM49" i="31"/>
  <c r="BN49" i="31"/>
  <c r="BO49" i="31"/>
  <c r="BP49" i="31"/>
  <c r="BQ49" i="31"/>
  <c r="BR49" i="31"/>
  <c r="BS49" i="31"/>
  <c r="BT49" i="31"/>
  <c r="BU49" i="31"/>
  <c r="BV49" i="31"/>
  <c r="D50" i="31"/>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Z50" i="31"/>
  <c r="BA50" i="31"/>
  <c r="BB50" i="31"/>
  <c r="BC50" i="31"/>
  <c r="BD50" i="31"/>
  <c r="BE50" i="31"/>
  <c r="BF50" i="31"/>
  <c r="BG50" i="31"/>
  <c r="BH50" i="31"/>
  <c r="BI50" i="31"/>
  <c r="BJ50" i="31"/>
  <c r="BK50" i="31"/>
  <c r="BL50" i="31"/>
  <c r="BM50" i="31"/>
  <c r="BN50" i="31"/>
  <c r="BO50" i="31"/>
  <c r="BP50" i="31"/>
  <c r="BQ50" i="31"/>
  <c r="BR50" i="31"/>
  <c r="BS50" i="31"/>
  <c r="BT50" i="31"/>
  <c r="BU50" i="31"/>
  <c r="BV50" i="31"/>
  <c r="D51" i="31"/>
  <c r="E51" i="31"/>
  <c r="F51"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Z51" i="31"/>
  <c r="BA51" i="31"/>
  <c r="BB51" i="31"/>
  <c r="BC51" i="31"/>
  <c r="BD51" i="31"/>
  <c r="BE51" i="31"/>
  <c r="BF51" i="31"/>
  <c r="BG51" i="31"/>
  <c r="BH51" i="31"/>
  <c r="BI51" i="31"/>
  <c r="BJ51" i="31"/>
  <c r="BK51" i="31"/>
  <c r="BL51" i="31"/>
  <c r="BM51" i="31"/>
  <c r="BN51" i="31"/>
  <c r="BO51" i="31"/>
  <c r="BP51" i="31"/>
  <c r="BQ51" i="31"/>
  <c r="BR51" i="31"/>
  <c r="BS51" i="31"/>
  <c r="BT51" i="31"/>
  <c r="BU51" i="31"/>
  <c r="BV51" i="31"/>
  <c r="D52" i="31"/>
  <c r="E52" i="31"/>
  <c r="F52" i="3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Z52" i="31"/>
  <c r="BA52" i="31"/>
  <c r="BB52" i="31"/>
  <c r="BC52" i="31"/>
  <c r="BD52" i="31"/>
  <c r="BE52" i="31"/>
  <c r="BF52" i="31"/>
  <c r="BG52" i="31"/>
  <c r="BH52" i="31"/>
  <c r="BI52" i="31"/>
  <c r="BJ52" i="31"/>
  <c r="BK52" i="31"/>
  <c r="BL52" i="31"/>
  <c r="BM52" i="31"/>
  <c r="BN52" i="31"/>
  <c r="BO52" i="31"/>
  <c r="BP52" i="31"/>
  <c r="BQ52" i="31"/>
  <c r="BR52" i="31"/>
  <c r="BS52" i="31"/>
  <c r="BT52" i="31"/>
  <c r="BU52" i="31"/>
  <c r="BV52" i="31"/>
  <c r="D53" i="31"/>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Z53" i="31"/>
  <c r="BA53" i="31"/>
  <c r="BB53" i="31"/>
  <c r="BC53" i="31"/>
  <c r="BD53" i="31"/>
  <c r="BE53" i="31"/>
  <c r="BF53" i="31"/>
  <c r="BG53" i="31"/>
  <c r="BH53" i="31"/>
  <c r="BI53" i="31"/>
  <c r="BJ53" i="31"/>
  <c r="BK53" i="31"/>
  <c r="BL53" i="31"/>
  <c r="BM53" i="31"/>
  <c r="BN53" i="31"/>
  <c r="BO53" i="31"/>
  <c r="BP53" i="31"/>
  <c r="BQ53" i="31"/>
  <c r="BR53" i="31"/>
  <c r="BS53" i="31"/>
  <c r="BT53" i="31"/>
  <c r="BU53" i="31"/>
  <c r="BV53" i="31"/>
  <c r="D54" i="31"/>
  <c r="E54" i="31"/>
  <c r="F54" i="3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Z54" i="31"/>
  <c r="BA54" i="31"/>
  <c r="BB54" i="31"/>
  <c r="BC54" i="31"/>
  <c r="BD54" i="31"/>
  <c r="BE54" i="31"/>
  <c r="BF54" i="31"/>
  <c r="BG54" i="31"/>
  <c r="BH54" i="31"/>
  <c r="BI54" i="31"/>
  <c r="BJ54" i="31"/>
  <c r="BK54" i="31"/>
  <c r="BL54" i="31"/>
  <c r="BM54" i="31"/>
  <c r="BN54" i="31"/>
  <c r="BO54" i="31"/>
  <c r="BP54" i="31"/>
  <c r="BQ54" i="31"/>
  <c r="BR54" i="31"/>
  <c r="BS54" i="31"/>
  <c r="BT54" i="31"/>
  <c r="BU54" i="31"/>
  <c r="BV54" i="31"/>
  <c r="D55" i="31"/>
  <c r="E55" i="31"/>
  <c r="F55" i="3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Z55" i="31"/>
  <c r="BA55" i="31"/>
  <c r="BB55" i="31"/>
  <c r="BC55" i="31"/>
  <c r="BD55" i="31"/>
  <c r="BE55" i="31"/>
  <c r="BF55" i="31"/>
  <c r="BG55" i="31"/>
  <c r="BH55" i="31"/>
  <c r="BI55" i="31"/>
  <c r="BJ55" i="31"/>
  <c r="BK55" i="31"/>
  <c r="BL55" i="31"/>
  <c r="BM55" i="31"/>
  <c r="BN55" i="31"/>
  <c r="BO55" i="31"/>
  <c r="BP55" i="31"/>
  <c r="BQ55" i="31"/>
  <c r="BR55" i="31"/>
  <c r="BS55" i="31"/>
  <c r="BT55" i="31"/>
  <c r="BU55" i="31"/>
  <c r="BV55" i="31"/>
  <c r="D56" i="31"/>
  <c r="E56" i="31"/>
  <c r="F56" i="3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Z56" i="31"/>
  <c r="BA56" i="31"/>
  <c r="BB56" i="31"/>
  <c r="BC56" i="31"/>
  <c r="BD56" i="31"/>
  <c r="BE56" i="31"/>
  <c r="BF56" i="31"/>
  <c r="BG56" i="31"/>
  <c r="BH56" i="31"/>
  <c r="BI56" i="31"/>
  <c r="BJ56" i="31"/>
  <c r="BK56" i="31"/>
  <c r="BL56" i="31"/>
  <c r="BM56" i="31"/>
  <c r="BN56" i="31"/>
  <c r="BO56" i="31"/>
  <c r="BP56" i="31"/>
  <c r="BQ56" i="31"/>
  <c r="BR56" i="31"/>
  <c r="BS56" i="31"/>
  <c r="BT56" i="31"/>
  <c r="BU56" i="31"/>
  <c r="BV56" i="31"/>
  <c r="W49" i="61"/>
  <c r="W50" i="61"/>
  <c r="W51" i="61"/>
  <c r="W52" i="61"/>
  <c r="W53" i="61"/>
  <c r="W54" i="61"/>
  <c r="W55" i="61"/>
  <c r="W56" i="61"/>
  <c r="W58" i="61"/>
  <c r="AO49" i="61"/>
  <c r="AO50" i="61"/>
  <c r="AO51" i="61"/>
  <c r="AO52" i="61"/>
  <c r="AO53" i="61"/>
  <c r="AO54" i="61"/>
  <c r="AO55" i="61"/>
  <c r="AO56" i="61"/>
  <c r="AO58" i="61"/>
  <c r="AC6" i="61"/>
  <c r="H8" i="35"/>
  <c r="G9" i="35"/>
  <c r="I14" i="63" l="1"/>
  <c r="I15" i="63"/>
  <c r="I16" i="63"/>
  <c r="I17" i="63"/>
  <c r="I18" i="63"/>
  <c r="BY48" i="28"/>
  <c r="CO48" i="61"/>
  <c r="CN48" i="61"/>
  <c r="CM48" i="61"/>
  <c r="CL48" i="61"/>
  <c r="CK48" i="61"/>
  <c r="CJ48" i="61"/>
  <c r="CI48" i="61"/>
  <c r="CH48" i="61"/>
  <c r="CG48" i="61"/>
  <c r="CF48" i="61"/>
  <c r="CE48" i="61"/>
  <c r="CD48" i="61"/>
  <c r="CC48" i="61"/>
  <c r="CB48" i="61"/>
  <c r="CA48" i="61"/>
  <c r="BZ48" i="61"/>
  <c r="BY48" i="61"/>
  <c r="BX48" i="61"/>
  <c r="BE48" i="61"/>
  <c r="BD48" i="61"/>
  <c r="BC48" i="61"/>
  <c r="BB48" i="61"/>
  <c r="BA48" i="61"/>
  <c r="AZ48" i="61"/>
  <c r="AY48" i="61"/>
  <c r="AX48" i="61"/>
  <c r="AW48" i="61"/>
  <c r="AV48" i="61"/>
  <c r="AU48" i="61"/>
  <c r="AT48" i="61"/>
  <c r="AS48" i="61"/>
  <c r="AR48" i="61"/>
  <c r="AQ48" i="61"/>
  <c r="AP48" i="61"/>
  <c r="AO48" i="61"/>
  <c r="AN48" i="61"/>
  <c r="V48" i="61"/>
  <c r="AM48" i="61"/>
  <c r="AL48" i="61"/>
  <c r="AK48" i="61"/>
  <c r="AJ48" i="61"/>
  <c r="AI48" i="61"/>
  <c r="AH48" i="61"/>
  <c r="AG48" i="61"/>
  <c r="AF48" i="61"/>
  <c r="AE48" i="61"/>
  <c r="AD48" i="61"/>
  <c r="AC48" i="61"/>
  <c r="AB48" i="61"/>
  <c r="AA48" i="61"/>
  <c r="Z48" i="61"/>
  <c r="Y48" i="61"/>
  <c r="X48" i="61"/>
  <c r="W48" i="61"/>
  <c r="BE41" i="61"/>
  <c r="BE40" i="61"/>
  <c r="BE39" i="61"/>
  <c r="BE38" i="61"/>
  <c r="BE37" i="61"/>
  <c r="BE36" i="61"/>
  <c r="BE35" i="61"/>
  <c r="BE34" i="61"/>
  <c r="BE33" i="61"/>
  <c r="BE32" i="61"/>
  <c r="BE31" i="61"/>
  <c r="BE30" i="61"/>
  <c r="BE29" i="61"/>
  <c r="BE28" i="61"/>
  <c r="BE27" i="61"/>
  <c r="BE26" i="61"/>
  <c r="BE25" i="61"/>
  <c r="BE24" i="61"/>
  <c r="BE23" i="61"/>
  <c r="BE22" i="61"/>
  <c r="BE21" i="61"/>
  <c r="BE20" i="61"/>
  <c r="BE19" i="61"/>
  <c r="BE18" i="61"/>
  <c r="BE17" i="61"/>
  <c r="BE16" i="61"/>
  <c r="BE15" i="61"/>
  <c r="BE14" i="61"/>
  <c r="BE13" i="61"/>
  <c r="BE12" i="61"/>
  <c r="BE11" i="61"/>
  <c r="BE10" i="61"/>
  <c r="BE9" i="61"/>
  <c r="BE8" i="61"/>
  <c r="BE7" i="61"/>
  <c r="BE6" i="61"/>
  <c r="AP6" i="61"/>
  <c r="AQ6" i="61"/>
  <c r="AR6" i="61"/>
  <c r="AS6" i="61"/>
  <c r="AT6" i="61"/>
  <c r="AU6" i="61"/>
  <c r="AV6" i="61"/>
  <c r="AW6" i="61"/>
  <c r="AX6" i="61"/>
  <c r="AY6" i="61"/>
  <c r="AZ6" i="61"/>
  <c r="BA6" i="61"/>
  <c r="BB6" i="61"/>
  <c r="BC6" i="61"/>
  <c r="BD6" i="61"/>
  <c r="AP7" i="61"/>
  <c r="AQ7" i="61"/>
  <c r="AR7" i="61"/>
  <c r="AS7" i="61"/>
  <c r="AT7" i="61"/>
  <c r="AU7" i="61"/>
  <c r="AV7" i="61"/>
  <c r="AW7" i="61"/>
  <c r="AX7" i="61"/>
  <c r="AY7" i="61"/>
  <c r="AZ7" i="61"/>
  <c r="BA7" i="61"/>
  <c r="BB7" i="61"/>
  <c r="BC7" i="61"/>
  <c r="BD7" i="61"/>
  <c r="AP8" i="61"/>
  <c r="AQ8" i="61"/>
  <c r="AR8" i="61"/>
  <c r="AS8" i="61"/>
  <c r="AT8" i="61"/>
  <c r="AU8" i="61"/>
  <c r="AV8" i="61"/>
  <c r="AW8" i="61"/>
  <c r="AX8" i="61"/>
  <c r="AY8" i="61"/>
  <c r="AZ8" i="61"/>
  <c r="BA8" i="61"/>
  <c r="BB8" i="61"/>
  <c r="BC8" i="61"/>
  <c r="BD8" i="61"/>
  <c r="AP9" i="61"/>
  <c r="AQ9" i="61"/>
  <c r="AR9" i="61"/>
  <c r="AS9" i="61"/>
  <c r="AT9" i="61"/>
  <c r="AU9" i="61"/>
  <c r="AV9" i="61"/>
  <c r="AW9" i="61"/>
  <c r="AX9" i="61"/>
  <c r="AY9" i="61"/>
  <c r="AZ9" i="61"/>
  <c r="BA9" i="61"/>
  <c r="BB9" i="61"/>
  <c r="BC9" i="61"/>
  <c r="BD9" i="61"/>
  <c r="AP10" i="61"/>
  <c r="AQ10" i="61"/>
  <c r="AR10" i="61"/>
  <c r="AS10" i="61"/>
  <c r="AT10" i="61"/>
  <c r="AU10" i="61"/>
  <c r="AV10" i="61"/>
  <c r="AW10" i="61"/>
  <c r="AX10" i="61"/>
  <c r="AY10" i="61"/>
  <c r="AZ10" i="61"/>
  <c r="BA10" i="61"/>
  <c r="BB10" i="61"/>
  <c r="BC10" i="61"/>
  <c r="BD10" i="61"/>
  <c r="AP11" i="61"/>
  <c r="AQ11" i="61"/>
  <c r="AR11" i="61"/>
  <c r="AS11" i="61"/>
  <c r="AT11" i="61"/>
  <c r="AU11" i="61"/>
  <c r="AV11" i="61"/>
  <c r="AW11" i="61"/>
  <c r="AX11" i="61"/>
  <c r="AY11" i="61"/>
  <c r="AZ11" i="61"/>
  <c r="BA11" i="61"/>
  <c r="BB11" i="61"/>
  <c r="BC11" i="61"/>
  <c r="BD11" i="61"/>
  <c r="AP12" i="61"/>
  <c r="AQ12" i="61"/>
  <c r="AR12" i="61"/>
  <c r="AS12" i="61"/>
  <c r="AT12" i="61"/>
  <c r="AU12" i="61"/>
  <c r="AV12" i="61"/>
  <c r="AW12" i="61"/>
  <c r="AX12" i="61"/>
  <c r="AY12" i="61"/>
  <c r="AZ12" i="61"/>
  <c r="BA12" i="61"/>
  <c r="BB12" i="61"/>
  <c r="BC12" i="61"/>
  <c r="BD12" i="61"/>
  <c r="AP13" i="61"/>
  <c r="AQ13" i="61"/>
  <c r="AR13" i="61"/>
  <c r="AS13" i="61"/>
  <c r="AT13" i="61"/>
  <c r="AU13" i="61"/>
  <c r="AV13" i="61"/>
  <c r="AW13" i="61"/>
  <c r="AX13" i="61"/>
  <c r="AY13" i="61"/>
  <c r="AZ13" i="61"/>
  <c r="BA13" i="61"/>
  <c r="BB13" i="61"/>
  <c r="BC13" i="61"/>
  <c r="BD13" i="61"/>
  <c r="AP14" i="61"/>
  <c r="AQ14" i="61"/>
  <c r="AR14" i="61"/>
  <c r="AS14" i="61"/>
  <c r="AT14" i="61"/>
  <c r="AU14" i="61"/>
  <c r="AV14" i="61"/>
  <c r="AW14" i="61"/>
  <c r="AX14" i="61"/>
  <c r="AY14" i="61"/>
  <c r="AZ14" i="61"/>
  <c r="BA14" i="61"/>
  <c r="BB14" i="61"/>
  <c r="BC14" i="61"/>
  <c r="BD14" i="61"/>
  <c r="AP15" i="61"/>
  <c r="AQ15" i="61"/>
  <c r="AR15" i="61"/>
  <c r="AS15" i="61"/>
  <c r="AT15" i="61"/>
  <c r="AU15" i="61"/>
  <c r="AV15" i="61"/>
  <c r="AW15" i="61"/>
  <c r="AX15" i="61"/>
  <c r="AY15" i="61"/>
  <c r="AZ15" i="61"/>
  <c r="BA15" i="61"/>
  <c r="BB15" i="61"/>
  <c r="BC15" i="61"/>
  <c r="BD15" i="61"/>
  <c r="AP16" i="61"/>
  <c r="AQ16" i="61"/>
  <c r="AR16" i="61"/>
  <c r="AS16" i="61"/>
  <c r="AT16" i="61"/>
  <c r="AU16" i="61"/>
  <c r="AV16" i="61"/>
  <c r="AW16" i="61"/>
  <c r="AX16" i="61"/>
  <c r="AY16" i="61"/>
  <c r="AZ16" i="61"/>
  <c r="BA16" i="61"/>
  <c r="BB16" i="61"/>
  <c r="BC16" i="61"/>
  <c r="BD16" i="61"/>
  <c r="AP17" i="61"/>
  <c r="AQ17" i="61"/>
  <c r="AR17" i="61"/>
  <c r="AS17" i="61"/>
  <c r="AT17" i="61"/>
  <c r="AU17" i="61"/>
  <c r="AV17" i="61"/>
  <c r="AW17" i="61"/>
  <c r="AX17" i="61"/>
  <c r="AY17" i="61"/>
  <c r="AZ17" i="61"/>
  <c r="BA17" i="61"/>
  <c r="BB17" i="61"/>
  <c r="BC17" i="61"/>
  <c r="BD17" i="61"/>
  <c r="AP18" i="61"/>
  <c r="AQ18" i="61"/>
  <c r="AR18" i="61"/>
  <c r="AS18" i="61"/>
  <c r="AT18" i="61"/>
  <c r="AU18" i="61"/>
  <c r="AV18" i="61"/>
  <c r="AW18" i="61"/>
  <c r="AX18" i="61"/>
  <c r="AY18" i="61"/>
  <c r="AZ18" i="61"/>
  <c r="BA18" i="61"/>
  <c r="BB18" i="61"/>
  <c r="BC18" i="61"/>
  <c r="BD18" i="61"/>
  <c r="AP19" i="61"/>
  <c r="AQ19" i="61"/>
  <c r="AR19" i="61"/>
  <c r="AS19" i="61"/>
  <c r="AT19" i="61"/>
  <c r="AU19" i="61"/>
  <c r="AV19" i="61"/>
  <c r="AW19" i="61"/>
  <c r="AX19" i="61"/>
  <c r="AY19" i="61"/>
  <c r="AZ19" i="61"/>
  <c r="BA19" i="61"/>
  <c r="BB19" i="61"/>
  <c r="BC19" i="61"/>
  <c r="BD19" i="61"/>
  <c r="AP20" i="61"/>
  <c r="AQ20" i="61"/>
  <c r="AR20" i="61"/>
  <c r="AS20" i="61"/>
  <c r="AT20" i="61"/>
  <c r="AU20" i="61"/>
  <c r="AV20" i="61"/>
  <c r="AW20" i="61"/>
  <c r="AX20" i="61"/>
  <c r="AY20" i="61"/>
  <c r="AZ20" i="61"/>
  <c r="BA20" i="61"/>
  <c r="BB20" i="61"/>
  <c r="BC20" i="61"/>
  <c r="BD20" i="61"/>
  <c r="AP21" i="61"/>
  <c r="AQ21" i="61"/>
  <c r="AR21" i="61"/>
  <c r="AS21" i="61"/>
  <c r="AT21" i="61"/>
  <c r="AU21" i="61"/>
  <c r="AV21" i="61"/>
  <c r="AW21" i="61"/>
  <c r="AX21" i="61"/>
  <c r="AY21" i="61"/>
  <c r="AZ21" i="61"/>
  <c r="BA21" i="61"/>
  <c r="BB21" i="61"/>
  <c r="BC21" i="61"/>
  <c r="BD21" i="61"/>
  <c r="AP22" i="61"/>
  <c r="AQ22" i="61"/>
  <c r="AR22" i="61"/>
  <c r="AS22" i="61"/>
  <c r="AT22" i="61"/>
  <c r="AU22" i="61"/>
  <c r="AV22" i="61"/>
  <c r="AW22" i="61"/>
  <c r="AX22" i="61"/>
  <c r="AY22" i="61"/>
  <c r="AZ22" i="61"/>
  <c r="BA22" i="61"/>
  <c r="BB22" i="61"/>
  <c r="BC22" i="61"/>
  <c r="BD22" i="61"/>
  <c r="AP23" i="61"/>
  <c r="AQ23" i="61"/>
  <c r="AR23" i="61"/>
  <c r="AS23" i="61"/>
  <c r="AT23" i="61"/>
  <c r="AU23" i="61"/>
  <c r="AV23" i="61"/>
  <c r="AW23" i="61"/>
  <c r="AX23" i="61"/>
  <c r="AY23" i="61"/>
  <c r="AZ23" i="61"/>
  <c r="BA23" i="61"/>
  <c r="BB23" i="61"/>
  <c r="BC23" i="61"/>
  <c r="BD23" i="61"/>
  <c r="AP24" i="61"/>
  <c r="AQ24" i="61"/>
  <c r="AR24" i="61"/>
  <c r="AS24" i="61"/>
  <c r="AT24" i="61"/>
  <c r="AU24" i="61"/>
  <c r="AV24" i="61"/>
  <c r="AW24" i="61"/>
  <c r="AX24" i="61"/>
  <c r="AY24" i="61"/>
  <c r="AZ24" i="61"/>
  <c r="BA24" i="61"/>
  <c r="BB24" i="61"/>
  <c r="BC24" i="61"/>
  <c r="BD24" i="61"/>
  <c r="AP25" i="61"/>
  <c r="AQ25" i="61"/>
  <c r="AR25" i="61"/>
  <c r="AS25" i="61"/>
  <c r="AT25" i="61"/>
  <c r="AU25" i="61"/>
  <c r="AV25" i="61"/>
  <c r="AW25" i="61"/>
  <c r="AX25" i="61"/>
  <c r="AY25" i="61"/>
  <c r="AZ25" i="61"/>
  <c r="BA25" i="61"/>
  <c r="BB25" i="61"/>
  <c r="BC25" i="61"/>
  <c r="BD25" i="61"/>
  <c r="AP26" i="61"/>
  <c r="AQ26" i="61"/>
  <c r="AR26" i="61"/>
  <c r="AS26" i="61"/>
  <c r="AT26" i="61"/>
  <c r="AU26" i="61"/>
  <c r="AV26" i="61"/>
  <c r="AW26" i="61"/>
  <c r="AX26" i="61"/>
  <c r="AY26" i="61"/>
  <c r="AZ26" i="61"/>
  <c r="BA26" i="61"/>
  <c r="BB26" i="61"/>
  <c r="BC26" i="61"/>
  <c r="BD26" i="61"/>
  <c r="AP27" i="61"/>
  <c r="AQ27" i="61"/>
  <c r="AR27" i="61"/>
  <c r="AS27" i="61"/>
  <c r="AT27" i="61"/>
  <c r="AU27" i="61"/>
  <c r="AV27" i="61"/>
  <c r="AW27" i="61"/>
  <c r="AX27" i="61"/>
  <c r="AY27" i="61"/>
  <c r="AZ27" i="61"/>
  <c r="BA27" i="61"/>
  <c r="BB27" i="61"/>
  <c r="BC27" i="61"/>
  <c r="BD27" i="61"/>
  <c r="AP28" i="61"/>
  <c r="AQ28" i="61"/>
  <c r="AR28" i="61"/>
  <c r="AS28" i="61"/>
  <c r="AT28" i="61"/>
  <c r="AU28" i="61"/>
  <c r="AV28" i="61"/>
  <c r="AW28" i="61"/>
  <c r="AX28" i="61"/>
  <c r="AY28" i="61"/>
  <c r="AZ28" i="61"/>
  <c r="BA28" i="61"/>
  <c r="BB28" i="61"/>
  <c r="BC28" i="61"/>
  <c r="BD28" i="61"/>
  <c r="AP29" i="61"/>
  <c r="AQ29" i="61"/>
  <c r="AR29" i="61"/>
  <c r="AS29" i="61"/>
  <c r="AT29" i="61"/>
  <c r="AU29" i="61"/>
  <c r="AV29" i="61"/>
  <c r="AW29" i="61"/>
  <c r="AX29" i="61"/>
  <c r="AY29" i="61"/>
  <c r="AZ29" i="61"/>
  <c r="BA29" i="61"/>
  <c r="BB29" i="61"/>
  <c r="BC29" i="61"/>
  <c r="BD29" i="61"/>
  <c r="AP30" i="61"/>
  <c r="AQ30" i="61"/>
  <c r="AR30" i="61"/>
  <c r="AS30" i="61"/>
  <c r="AT30" i="61"/>
  <c r="AU30" i="61"/>
  <c r="AV30" i="61"/>
  <c r="AW30" i="61"/>
  <c r="AX30" i="61"/>
  <c r="AY30" i="61"/>
  <c r="AZ30" i="61"/>
  <c r="BA30" i="61"/>
  <c r="BB30" i="61"/>
  <c r="BC30" i="61"/>
  <c r="BD30" i="61"/>
  <c r="AP31" i="61"/>
  <c r="AQ31" i="61"/>
  <c r="AR31" i="61"/>
  <c r="AS31" i="61"/>
  <c r="AT31" i="61"/>
  <c r="AU31" i="61"/>
  <c r="AV31" i="61"/>
  <c r="AW31" i="61"/>
  <c r="AX31" i="61"/>
  <c r="AY31" i="61"/>
  <c r="AZ31" i="61"/>
  <c r="BA31" i="61"/>
  <c r="BB31" i="61"/>
  <c r="BC31" i="61"/>
  <c r="BD31" i="61"/>
  <c r="AP32" i="61"/>
  <c r="AQ32" i="61"/>
  <c r="AR32" i="61"/>
  <c r="AS32" i="61"/>
  <c r="AT32" i="61"/>
  <c r="AU32" i="61"/>
  <c r="AV32" i="61"/>
  <c r="AW32" i="61"/>
  <c r="AX32" i="61"/>
  <c r="AY32" i="61"/>
  <c r="AZ32" i="61"/>
  <c r="BA32" i="61"/>
  <c r="BB32" i="61"/>
  <c r="BC32" i="61"/>
  <c r="BD32" i="61"/>
  <c r="AP33" i="61"/>
  <c r="AQ33" i="61"/>
  <c r="AR33" i="61"/>
  <c r="AS33" i="61"/>
  <c r="AT33" i="61"/>
  <c r="AU33" i="61"/>
  <c r="AV33" i="61"/>
  <c r="AW33" i="61"/>
  <c r="AX33" i="61"/>
  <c r="AY33" i="61"/>
  <c r="AZ33" i="61"/>
  <c r="BA33" i="61"/>
  <c r="BB33" i="61"/>
  <c r="BC33" i="61"/>
  <c r="BD33" i="61"/>
  <c r="AP34" i="61"/>
  <c r="AQ34" i="61"/>
  <c r="AR34" i="61"/>
  <c r="AS34" i="61"/>
  <c r="AT34" i="61"/>
  <c r="AU34" i="61"/>
  <c r="AV34" i="61"/>
  <c r="AW34" i="61"/>
  <c r="AX34" i="61"/>
  <c r="AY34" i="61"/>
  <c r="AZ34" i="61"/>
  <c r="BA34" i="61"/>
  <c r="BB34" i="61"/>
  <c r="BC34" i="61"/>
  <c r="BD34" i="61"/>
  <c r="AP35" i="61"/>
  <c r="AQ35" i="61"/>
  <c r="AR35" i="61"/>
  <c r="AS35" i="61"/>
  <c r="AT35" i="61"/>
  <c r="AU35" i="61"/>
  <c r="AV35" i="61"/>
  <c r="AW35" i="61"/>
  <c r="AX35" i="61"/>
  <c r="AY35" i="61"/>
  <c r="AZ35" i="61"/>
  <c r="BA35" i="61"/>
  <c r="BB35" i="61"/>
  <c r="BC35" i="61"/>
  <c r="BD35" i="61"/>
  <c r="AP36" i="61"/>
  <c r="AQ36" i="61"/>
  <c r="AR36" i="61"/>
  <c r="AS36" i="61"/>
  <c r="AT36" i="61"/>
  <c r="AU36" i="61"/>
  <c r="AV36" i="61"/>
  <c r="AW36" i="61"/>
  <c r="AX36" i="61"/>
  <c r="AY36" i="61"/>
  <c r="AZ36" i="61"/>
  <c r="BA36" i="61"/>
  <c r="BB36" i="61"/>
  <c r="BC36" i="61"/>
  <c r="BD36" i="61"/>
  <c r="AP37" i="61"/>
  <c r="AQ37" i="61"/>
  <c r="AR37" i="61"/>
  <c r="AS37" i="61"/>
  <c r="AT37" i="61"/>
  <c r="AU37" i="61"/>
  <c r="AV37" i="61"/>
  <c r="AW37" i="61"/>
  <c r="AX37" i="61"/>
  <c r="AY37" i="61"/>
  <c r="AZ37" i="61"/>
  <c r="BA37" i="61"/>
  <c r="BB37" i="61"/>
  <c r="BC37" i="61"/>
  <c r="BD37" i="61"/>
  <c r="AP38" i="61"/>
  <c r="AQ38" i="61"/>
  <c r="AR38" i="61"/>
  <c r="AS38" i="61"/>
  <c r="AT38" i="61"/>
  <c r="AU38" i="61"/>
  <c r="AV38" i="61"/>
  <c r="AW38" i="61"/>
  <c r="AX38" i="61"/>
  <c r="AY38" i="61"/>
  <c r="AZ38" i="61"/>
  <c r="BA38" i="61"/>
  <c r="BB38" i="61"/>
  <c r="BC38" i="61"/>
  <c r="BD38" i="61"/>
  <c r="AP39" i="61"/>
  <c r="AQ39" i="61"/>
  <c r="AR39" i="61"/>
  <c r="AS39" i="61"/>
  <c r="AT39" i="61"/>
  <c r="AU39" i="61"/>
  <c r="AV39" i="61"/>
  <c r="AW39" i="61"/>
  <c r="AX39" i="61"/>
  <c r="AY39" i="61"/>
  <c r="AZ39" i="61"/>
  <c r="BA39" i="61"/>
  <c r="BB39" i="61"/>
  <c r="BC39" i="61"/>
  <c r="BD39" i="61"/>
  <c r="AP40" i="61"/>
  <c r="AQ40" i="61"/>
  <c r="AR40" i="61"/>
  <c r="AS40" i="61"/>
  <c r="AT40" i="61"/>
  <c r="AU40" i="61"/>
  <c r="AV40" i="61"/>
  <c r="AW40" i="61"/>
  <c r="AX40" i="61"/>
  <c r="AY40" i="61"/>
  <c r="AZ40" i="61"/>
  <c r="BA40" i="61"/>
  <c r="BB40" i="61"/>
  <c r="BC40" i="61"/>
  <c r="BD40" i="61"/>
  <c r="AP41" i="61"/>
  <c r="AQ41" i="61"/>
  <c r="AR41" i="61"/>
  <c r="AS41" i="61"/>
  <c r="AT41" i="61"/>
  <c r="AU41" i="61"/>
  <c r="AV41" i="61"/>
  <c r="AW41" i="61"/>
  <c r="AX41" i="61"/>
  <c r="AY41" i="61"/>
  <c r="AZ41" i="61"/>
  <c r="BA41" i="61"/>
  <c r="BB41" i="61"/>
  <c r="BC41" i="61"/>
  <c r="BD41" i="61"/>
  <c r="AO6" i="61"/>
  <c r="AO41" i="61"/>
  <c r="AO40" i="61"/>
  <c r="AO39" i="61"/>
  <c r="AO38" i="61"/>
  <c r="AO37" i="61"/>
  <c r="AO36" i="61"/>
  <c r="AO35" i="61"/>
  <c r="AO34" i="61"/>
  <c r="AO33" i="61"/>
  <c r="AO32" i="61"/>
  <c r="AO31" i="61"/>
  <c r="AO30" i="61"/>
  <c r="AO29" i="61"/>
  <c r="AO28" i="61"/>
  <c r="AO27" i="61"/>
  <c r="AO26" i="61"/>
  <c r="AO25" i="61"/>
  <c r="AO24" i="61"/>
  <c r="AO23" i="61"/>
  <c r="AO22" i="61"/>
  <c r="AO21" i="61"/>
  <c r="AO20" i="61"/>
  <c r="AO19" i="61"/>
  <c r="AO18" i="61"/>
  <c r="AO17" i="61"/>
  <c r="AO16" i="61"/>
  <c r="AO15" i="61"/>
  <c r="AO14" i="61"/>
  <c r="AO13" i="61"/>
  <c r="AO12" i="61"/>
  <c r="AO11" i="61"/>
  <c r="AO10" i="61"/>
  <c r="AO9" i="61"/>
  <c r="AO8" i="61"/>
  <c r="AO7" i="61"/>
  <c r="AN6" i="61"/>
  <c r="W6" i="61"/>
  <c r="X6" i="61"/>
  <c r="Y6" i="61"/>
  <c r="Z6" i="61"/>
  <c r="AA6" i="61"/>
  <c r="AB6" i="61"/>
  <c r="AD6" i="61"/>
  <c r="AE6" i="61"/>
  <c r="AF6" i="61"/>
  <c r="AG6" i="61"/>
  <c r="AH6" i="61"/>
  <c r="AI6" i="61"/>
  <c r="AJ6" i="61"/>
  <c r="AK6" i="61"/>
  <c r="AL6" i="61"/>
  <c r="AM6" i="61"/>
  <c r="W7" i="61"/>
  <c r="X7" i="61"/>
  <c r="Y7" i="61"/>
  <c r="Z7" i="61"/>
  <c r="AA7" i="61"/>
  <c r="AB7" i="61"/>
  <c r="AC7" i="61"/>
  <c r="AD7" i="61"/>
  <c r="AE7" i="61"/>
  <c r="AF7" i="61"/>
  <c r="AG7" i="61"/>
  <c r="AH7" i="61"/>
  <c r="AI7" i="61"/>
  <c r="AJ7" i="61"/>
  <c r="AK7" i="61"/>
  <c r="AL7" i="61"/>
  <c r="AM7" i="61"/>
  <c r="W8" i="61"/>
  <c r="X8" i="61"/>
  <c r="Y8" i="61"/>
  <c r="Z8" i="61"/>
  <c r="AA8" i="61"/>
  <c r="AB8" i="61"/>
  <c r="AC8" i="61"/>
  <c r="AD8" i="61"/>
  <c r="AE8" i="61"/>
  <c r="AF8" i="61"/>
  <c r="AG8" i="61"/>
  <c r="AH8" i="61"/>
  <c r="AI8" i="61"/>
  <c r="AJ8" i="61"/>
  <c r="AK8" i="61"/>
  <c r="AL8" i="61"/>
  <c r="AM8" i="61"/>
  <c r="W9" i="61"/>
  <c r="X9" i="61"/>
  <c r="Y9" i="61"/>
  <c r="Z9" i="61"/>
  <c r="AA9" i="61"/>
  <c r="AB9" i="61"/>
  <c r="AC9" i="61"/>
  <c r="AD9" i="61"/>
  <c r="AE9" i="61"/>
  <c r="AF9" i="61"/>
  <c r="AG9" i="61"/>
  <c r="AH9" i="61"/>
  <c r="AI9" i="61"/>
  <c r="AJ9" i="61"/>
  <c r="AK9" i="61"/>
  <c r="AL9" i="61"/>
  <c r="AM9" i="61"/>
  <c r="W10" i="61"/>
  <c r="X10" i="61"/>
  <c r="Y10" i="61"/>
  <c r="Z10" i="61"/>
  <c r="AA10" i="61"/>
  <c r="AB10" i="61"/>
  <c r="AC10" i="61"/>
  <c r="AD10" i="61"/>
  <c r="AE10" i="61"/>
  <c r="AF10" i="61"/>
  <c r="AG10" i="61"/>
  <c r="AH10" i="61"/>
  <c r="AI10" i="61"/>
  <c r="AJ10" i="61"/>
  <c r="AK10" i="61"/>
  <c r="AL10" i="61"/>
  <c r="AM10" i="61"/>
  <c r="W11" i="61"/>
  <c r="X11" i="61"/>
  <c r="Y11" i="61"/>
  <c r="Z11" i="61"/>
  <c r="AA11" i="61"/>
  <c r="AB11" i="61"/>
  <c r="AC11" i="61"/>
  <c r="AD11" i="61"/>
  <c r="AE11" i="61"/>
  <c r="AF11" i="61"/>
  <c r="AG11" i="61"/>
  <c r="AH11" i="61"/>
  <c r="AI11" i="61"/>
  <c r="AJ11" i="61"/>
  <c r="AK11" i="61"/>
  <c r="AL11" i="61"/>
  <c r="AM11" i="61"/>
  <c r="W12" i="61"/>
  <c r="X12" i="61"/>
  <c r="Y12" i="61"/>
  <c r="Z12" i="61"/>
  <c r="AA12" i="61"/>
  <c r="AB12" i="61"/>
  <c r="AC12" i="61"/>
  <c r="AD12" i="61"/>
  <c r="AE12" i="61"/>
  <c r="AF12" i="61"/>
  <c r="AG12" i="61"/>
  <c r="AH12" i="61"/>
  <c r="AI12" i="61"/>
  <c r="AJ12" i="61"/>
  <c r="AK12" i="61"/>
  <c r="AL12" i="61"/>
  <c r="AM12" i="61"/>
  <c r="W13" i="61"/>
  <c r="X13" i="61"/>
  <c r="Y13" i="61"/>
  <c r="Z13" i="61"/>
  <c r="AA13" i="61"/>
  <c r="AB13" i="61"/>
  <c r="AC13" i="61"/>
  <c r="AD13" i="61"/>
  <c r="AE13" i="61"/>
  <c r="AF13" i="61"/>
  <c r="AG13" i="61"/>
  <c r="AH13" i="61"/>
  <c r="AI13" i="61"/>
  <c r="AJ13" i="61"/>
  <c r="AK13" i="61"/>
  <c r="AL13" i="61"/>
  <c r="AM13" i="61"/>
  <c r="W14" i="61"/>
  <c r="X14" i="61"/>
  <c r="Y14" i="61"/>
  <c r="Z14" i="61"/>
  <c r="AA14" i="61"/>
  <c r="AB14" i="61"/>
  <c r="AC14" i="61"/>
  <c r="AD14" i="61"/>
  <c r="AE14" i="61"/>
  <c r="AF14" i="61"/>
  <c r="AG14" i="61"/>
  <c r="AH14" i="61"/>
  <c r="AI14" i="61"/>
  <c r="AJ14" i="61"/>
  <c r="AK14" i="61"/>
  <c r="AL14" i="61"/>
  <c r="AM14" i="61"/>
  <c r="W15" i="61"/>
  <c r="X15" i="61"/>
  <c r="Y15" i="61"/>
  <c r="Z15" i="61"/>
  <c r="AA15" i="61"/>
  <c r="AB15" i="61"/>
  <c r="AC15" i="61"/>
  <c r="AD15" i="61"/>
  <c r="AE15" i="61"/>
  <c r="AF15" i="61"/>
  <c r="AG15" i="61"/>
  <c r="AH15" i="61"/>
  <c r="AI15" i="61"/>
  <c r="AJ15" i="61"/>
  <c r="AK15" i="61"/>
  <c r="AL15" i="61"/>
  <c r="AM15" i="61"/>
  <c r="W16" i="61"/>
  <c r="X16" i="61"/>
  <c r="Y16" i="61"/>
  <c r="Z16" i="61"/>
  <c r="AA16" i="61"/>
  <c r="AB16" i="61"/>
  <c r="AC16" i="61"/>
  <c r="AD16" i="61"/>
  <c r="AE16" i="61"/>
  <c r="AF16" i="61"/>
  <c r="AG16" i="61"/>
  <c r="AH16" i="61"/>
  <c r="AI16" i="61"/>
  <c r="AJ16" i="61"/>
  <c r="AK16" i="61"/>
  <c r="AL16" i="61"/>
  <c r="AM16" i="61"/>
  <c r="W17" i="61"/>
  <c r="X17" i="61"/>
  <c r="Y17" i="61"/>
  <c r="Z17" i="61"/>
  <c r="AA17" i="61"/>
  <c r="AB17" i="61"/>
  <c r="AC17" i="61"/>
  <c r="AD17" i="61"/>
  <c r="AE17" i="61"/>
  <c r="AF17" i="61"/>
  <c r="AG17" i="61"/>
  <c r="AH17" i="61"/>
  <c r="AI17" i="61"/>
  <c r="AJ17" i="61"/>
  <c r="AK17" i="61"/>
  <c r="AL17" i="61"/>
  <c r="AM17" i="61"/>
  <c r="W18" i="61"/>
  <c r="X18" i="61"/>
  <c r="Y18" i="61"/>
  <c r="Z18" i="61"/>
  <c r="AA18" i="61"/>
  <c r="AB18" i="61"/>
  <c r="AC18" i="61"/>
  <c r="AD18" i="61"/>
  <c r="AE18" i="61"/>
  <c r="AF18" i="61"/>
  <c r="AG18" i="61"/>
  <c r="AH18" i="61"/>
  <c r="AI18" i="61"/>
  <c r="AJ18" i="61"/>
  <c r="AK18" i="61"/>
  <c r="AL18" i="61"/>
  <c r="AM18" i="61"/>
  <c r="W19" i="61"/>
  <c r="X19" i="61"/>
  <c r="Y19" i="61"/>
  <c r="Z19" i="61"/>
  <c r="AA19" i="61"/>
  <c r="AB19" i="61"/>
  <c r="AC19" i="61"/>
  <c r="AD19" i="61"/>
  <c r="AE19" i="61"/>
  <c r="AF19" i="61"/>
  <c r="AG19" i="61"/>
  <c r="AH19" i="61"/>
  <c r="AI19" i="61"/>
  <c r="AJ19" i="61"/>
  <c r="AK19" i="61"/>
  <c r="AL19" i="61"/>
  <c r="AM19" i="61"/>
  <c r="W20" i="61"/>
  <c r="X20" i="61"/>
  <c r="Y20" i="61"/>
  <c r="Z20" i="61"/>
  <c r="AA20" i="61"/>
  <c r="AB20" i="61"/>
  <c r="AC20" i="61"/>
  <c r="AD20" i="61"/>
  <c r="AE20" i="61"/>
  <c r="AF20" i="61"/>
  <c r="AG20" i="61"/>
  <c r="AH20" i="61"/>
  <c r="AI20" i="61"/>
  <c r="AJ20" i="61"/>
  <c r="AK20" i="61"/>
  <c r="AL20" i="61"/>
  <c r="AM20" i="61"/>
  <c r="W21" i="61"/>
  <c r="X21" i="61"/>
  <c r="Y21" i="61"/>
  <c r="Z21" i="61"/>
  <c r="AA21" i="61"/>
  <c r="AB21" i="61"/>
  <c r="AC21" i="61"/>
  <c r="AD21" i="61"/>
  <c r="AE21" i="61"/>
  <c r="AF21" i="61"/>
  <c r="AG21" i="61"/>
  <c r="AH21" i="61"/>
  <c r="AI21" i="61"/>
  <c r="AJ21" i="61"/>
  <c r="AK21" i="61"/>
  <c r="AL21" i="61"/>
  <c r="AM21" i="61"/>
  <c r="W22" i="61"/>
  <c r="X22" i="61"/>
  <c r="Y22" i="61"/>
  <c r="Z22" i="61"/>
  <c r="AA22" i="61"/>
  <c r="AB22" i="61"/>
  <c r="AC22" i="61"/>
  <c r="AD22" i="61"/>
  <c r="AE22" i="61"/>
  <c r="AF22" i="61"/>
  <c r="AG22" i="61"/>
  <c r="AH22" i="61"/>
  <c r="AI22" i="61"/>
  <c r="AJ22" i="61"/>
  <c r="AK22" i="61"/>
  <c r="AL22" i="61"/>
  <c r="AM22" i="61"/>
  <c r="W23" i="61"/>
  <c r="X23" i="61"/>
  <c r="Y23" i="61"/>
  <c r="Z23" i="61"/>
  <c r="AA23" i="61"/>
  <c r="AB23" i="61"/>
  <c r="AC23" i="61"/>
  <c r="AD23" i="61"/>
  <c r="AE23" i="61"/>
  <c r="AF23" i="61"/>
  <c r="AG23" i="61"/>
  <c r="AH23" i="61"/>
  <c r="AI23" i="61"/>
  <c r="AJ23" i="61"/>
  <c r="AK23" i="61"/>
  <c r="AL23" i="61"/>
  <c r="AM23" i="61"/>
  <c r="W24" i="61"/>
  <c r="X24" i="61"/>
  <c r="Y24" i="61"/>
  <c r="Z24" i="61"/>
  <c r="AA24" i="61"/>
  <c r="AB24" i="61"/>
  <c r="AC24" i="61"/>
  <c r="AD24" i="61"/>
  <c r="AE24" i="61"/>
  <c r="AF24" i="61"/>
  <c r="AG24" i="61"/>
  <c r="AH24" i="61"/>
  <c r="AI24" i="61"/>
  <c r="AJ24" i="61"/>
  <c r="AK24" i="61"/>
  <c r="AL24" i="61"/>
  <c r="AM24" i="61"/>
  <c r="W25" i="61"/>
  <c r="X25" i="61"/>
  <c r="Y25" i="61"/>
  <c r="Z25" i="61"/>
  <c r="AA25" i="61"/>
  <c r="AB25" i="61"/>
  <c r="AC25" i="61"/>
  <c r="AD25" i="61"/>
  <c r="AE25" i="61"/>
  <c r="AF25" i="61"/>
  <c r="AG25" i="61"/>
  <c r="AH25" i="61"/>
  <c r="AI25" i="61"/>
  <c r="AJ25" i="61"/>
  <c r="AK25" i="61"/>
  <c r="AL25" i="61"/>
  <c r="AM25" i="61"/>
  <c r="W26" i="61"/>
  <c r="X26" i="61"/>
  <c r="Y26" i="61"/>
  <c r="Z26" i="61"/>
  <c r="AA26" i="61"/>
  <c r="AB26" i="61"/>
  <c r="AC26" i="61"/>
  <c r="AD26" i="61"/>
  <c r="AE26" i="61"/>
  <c r="AF26" i="61"/>
  <c r="AG26" i="61"/>
  <c r="AH26" i="61"/>
  <c r="AI26" i="61"/>
  <c r="AJ26" i="61"/>
  <c r="AK26" i="61"/>
  <c r="AL26" i="61"/>
  <c r="AM26" i="61"/>
  <c r="W27" i="61"/>
  <c r="X27" i="61"/>
  <c r="Y27" i="61"/>
  <c r="Z27" i="61"/>
  <c r="AA27" i="61"/>
  <c r="AB27" i="61"/>
  <c r="AC27" i="61"/>
  <c r="AD27" i="61"/>
  <c r="AE27" i="61"/>
  <c r="AF27" i="61"/>
  <c r="AG27" i="61"/>
  <c r="AH27" i="61"/>
  <c r="AI27" i="61"/>
  <c r="AJ27" i="61"/>
  <c r="AK27" i="61"/>
  <c r="AL27" i="61"/>
  <c r="AM27" i="61"/>
  <c r="W28" i="61"/>
  <c r="X28" i="61"/>
  <c r="Y28" i="61"/>
  <c r="Z28" i="61"/>
  <c r="AA28" i="61"/>
  <c r="AB28" i="61"/>
  <c r="AC28" i="61"/>
  <c r="AD28" i="61"/>
  <c r="AE28" i="61"/>
  <c r="AF28" i="61"/>
  <c r="AG28" i="61"/>
  <c r="AH28" i="61"/>
  <c r="AI28" i="61"/>
  <c r="AJ28" i="61"/>
  <c r="AK28" i="61"/>
  <c r="AL28" i="61"/>
  <c r="AM28" i="61"/>
  <c r="W29" i="61"/>
  <c r="X29" i="61"/>
  <c r="Y29" i="61"/>
  <c r="Z29" i="61"/>
  <c r="AA29" i="61"/>
  <c r="AB29" i="61"/>
  <c r="AC29" i="61"/>
  <c r="AD29" i="61"/>
  <c r="AE29" i="61"/>
  <c r="AF29" i="61"/>
  <c r="AG29" i="61"/>
  <c r="AH29" i="61"/>
  <c r="AI29" i="61"/>
  <c r="AJ29" i="61"/>
  <c r="AK29" i="61"/>
  <c r="AL29" i="61"/>
  <c r="AM29" i="61"/>
  <c r="W30" i="61"/>
  <c r="X30" i="61"/>
  <c r="Y30" i="61"/>
  <c r="Z30" i="61"/>
  <c r="AA30" i="61"/>
  <c r="AB30" i="61"/>
  <c r="AC30" i="61"/>
  <c r="AD30" i="61"/>
  <c r="AE30" i="61"/>
  <c r="AF30" i="61"/>
  <c r="AG30" i="61"/>
  <c r="AH30" i="61"/>
  <c r="AI30" i="61"/>
  <c r="AJ30" i="61"/>
  <c r="AK30" i="61"/>
  <c r="AL30" i="61"/>
  <c r="AM30" i="61"/>
  <c r="W31" i="61"/>
  <c r="X31" i="61"/>
  <c r="Y31" i="61"/>
  <c r="Z31" i="61"/>
  <c r="AA31" i="61"/>
  <c r="AB31" i="61"/>
  <c r="AC31" i="61"/>
  <c r="AD31" i="61"/>
  <c r="AE31" i="61"/>
  <c r="AF31" i="61"/>
  <c r="AG31" i="61"/>
  <c r="AH31" i="61"/>
  <c r="AI31" i="61"/>
  <c r="AJ31" i="61"/>
  <c r="AK31" i="61"/>
  <c r="AL31" i="61"/>
  <c r="AM31" i="61"/>
  <c r="W32" i="61"/>
  <c r="X32" i="61"/>
  <c r="Y32" i="61"/>
  <c r="Z32" i="61"/>
  <c r="AA32" i="61"/>
  <c r="AB32" i="61"/>
  <c r="AC32" i="61"/>
  <c r="AD32" i="61"/>
  <c r="AE32" i="61"/>
  <c r="AF32" i="61"/>
  <c r="AG32" i="61"/>
  <c r="AH32" i="61"/>
  <c r="AI32" i="61"/>
  <c r="AJ32" i="61"/>
  <c r="AK32" i="61"/>
  <c r="AL32" i="61"/>
  <c r="AM32" i="61"/>
  <c r="W33" i="61"/>
  <c r="X33" i="61"/>
  <c r="Y33" i="61"/>
  <c r="Z33" i="61"/>
  <c r="AA33" i="61"/>
  <c r="AB33" i="61"/>
  <c r="AC33" i="61"/>
  <c r="AD33" i="61"/>
  <c r="AE33" i="61"/>
  <c r="AF33" i="61"/>
  <c r="AG33" i="61"/>
  <c r="AH33" i="61"/>
  <c r="AI33" i="61"/>
  <c r="AJ33" i="61"/>
  <c r="AK33" i="61"/>
  <c r="AL33" i="61"/>
  <c r="AM33" i="61"/>
  <c r="W34" i="61"/>
  <c r="X34" i="61"/>
  <c r="Y34" i="61"/>
  <c r="Z34" i="61"/>
  <c r="AA34" i="61"/>
  <c r="AB34" i="61"/>
  <c r="AC34" i="61"/>
  <c r="AD34" i="61"/>
  <c r="AE34" i="61"/>
  <c r="AF34" i="61"/>
  <c r="AG34" i="61"/>
  <c r="AH34" i="61"/>
  <c r="AI34" i="61"/>
  <c r="AJ34" i="61"/>
  <c r="AK34" i="61"/>
  <c r="AL34" i="61"/>
  <c r="AM34" i="61"/>
  <c r="W35" i="61"/>
  <c r="X35" i="61"/>
  <c r="Y35" i="61"/>
  <c r="Z35" i="61"/>
  <c r="AA35" i="61"/>
  <c r="AB35" i="61"/>
  <c r="AC35" i="61"/>
  <c r="AD35" i="61"/>
  <c r="AE35" i="61"/>
  <c r="AF35" i="61"/>
  <c r="AG35" i="61"/>
  <c r="AH35" i="61"/>
  <c r="AI35" i="61"/>
  <c r="AJ35" i="61"/>
  <c r="AK35" i="61"/>
  <c r="AL35" i="61"/>
  <c r="AM35" i="61"/>
  <c r="W36" i="61"/>
  <c r="X36" i="61"/>
  <c r="Y36" i="61"/>
  <c r="Z36" i="61"/>
  <c r="AA36" i="61"/>
  <c r="AB36" i="61"/>
  <c r="AC36" i="61"/>
  <c r="AD36" i="61"/>
  <c r="AE36" i="61"/>
  <c r="AF36" i="61"/>
  <c r="AG36" i="61"/>
  <c r="AH36" i="61"/>
  <c r="AI36" i="61"/>
  <c r="AJ36" i="61"/>
  <c r="AK36" i="61"/>
  <c r="AL36" i="61"/>
  <c r="AM36" i="61"/>
  <c r="W37" i="61"/>
  <c r="X37" i="61"/>
  <c r="Y37" i="61"/>
  <c r="Z37" i="61"/>
  <c r="AA37" i="61"/>
  <c r="AB37" i="61"/>
  <c r="AC37" i="61"/>
  <c r="AD37" i="61"/>
  <c r="AE37" i="61"/>
  <c r="AF37" i="61"/>
  <c r="AG37" i="61"/>
  <c r="AH37" i="61"/>
  <c r="AI37" i="61"/>
  <c r="AJ37" i="61"/>
  <c r="AK37" i="61"/>
  <c r="AL37" i="61"/>
  <c r="AM37" i="61"/>
  <c r="W38" i="61"/>
  <c r="X38" i="61"/>
  <c r="Y38" i="61"/>
  <c r="Z38" i="61"/>
  <c r="AA38" i="61"/>
  <c r="AB38" i="61"/>
  <c r="AC38" i="61"/>
  <c r="AD38" i="61"/>
  <c r="AE38" i="61"/>
  <c r="AF38" i="61"/>
  <c r="AG38" i="61"/>
  <c r="AH38" i="61"/>
  <c r="AI38" i="61"/>
  <c r="AJ38" i="61"/>
  <c r="AK38" i="61"/>
  <c r="AL38" i="61"/>
  <c r="AM38" i="61"/>
  <c r="W39" i="61"/>
  <c r="X39" i="61"/>
  <c r="Y39" i="61"/>
  <c r="Z39" i="61"/>
  <c r="AA39" i="61"/>
  <c r="AB39" i="61"/>
  <c r="AC39" i="61"/>
  <c r="AD39" i="61"/>
  <c r="AE39" i="61"/>
  <c r="AF39" i="61"/>
  <c r="AG39" i="61"/>
  <c r="AH39" i="61"/>
  <c r="AI39" i="61"/>
  <c r="AJ39" i="61"/>
  <c r="AK39" i="61"/>
  <c r="AL39" i="61"/>
  <c r="AM39" i="61"/>
  <c r="W40" i="61"/>
  <c r="X40" i="61"/>
  <c r="Y40" i="61"/>
  <c r="Z40" i="61"/>
  <c r="AA40" i="61"/>
  <c r="AB40" i="61"/>
  <c r="AC40" i="61"/>
  <c r="AD40" i="61"/>
  <c r="AE40" i="61"/>
  <c r="AF40" i="61"/>
  <c r="AG40" i="61"/>
  <c r="AH40" i="61"/>
  <c r="AI40" i="61"/>
  <c r="AJ40" i="61"/>
  <c r="AK40" i="61"/>
  <c r="AL40" i="61"/>
  <c r="AM40" i="61"/>
  <c r="W41" i="61"/>
  <c r="X41" i="61"/>
  <c r="Y41" i="61"/>
  <c r="Z41" i="61"/>
  <c r="AA41" i="61"/>
  <c r="AB41" i="61"/>
  <c r="AC41" i="61"/>
  <c r="AD41" i="61"/>
  <c r="AE41" i="61"/>
  <c r="AF41" i="61"/>
  <c r="AG41" i="61"/>
  <c r="AH41" i="61"/>
  <c r="AI41" i="61"/>
  <c r="AJ41" i="61"/>
  <c r="AK41" i="61"/>
  <c r="AL41" i="61"/>
  <c r="AM41" i="61"/>
  <c r="V6" i="61"/>
  <c r="BE5" i="61"/>
  <c r="AP5" i="61"/>
  <c r="AQ5" i="61"/>
  <c r="AR5" i="61"/>
  <c r="AS5" i="61"/>
  <c r="AT5" i="61"/>
  <c r="AU5" i="61"/>
  <c r="AV5" i="61"/>
  <c r="AW5" i="61"/>
  <c r="AX5" i="61"/>
  <c r="AY5" i="61"/>
  <c r="AZ5" i="61"/>
  <c r="BA5" i="61"/>
  <c r="BB5" i="61"/>
  <c r="BC5" i="61"/>
  <c r="BD5" i="61"/>
  <c r="AO5" i="61"/>
  <c r="AN5" i="61"/>
  <c r="AM5" i="61"/>
  <c r="X5" i="61"/>
  <c r="Y5" i="61"/>
  <c r="Z5" i="61"/>
  <c r="AA5" i="61"/>
  <c r="AB5" i="61"/>
  <c r="AC5" i="61"/>
  <c r="AD5" i="61"/>
  <c r="AE5" i="61"/>
  <c r="AF5" i="61"/>
  <c r="AG5" i="61"/>
  <c r="AH5" i="61"/>
  <c r="AI5" i="61"/>
  <c r="AJ5" i="61"/>
  <c r="AK5" i="61"/>
  <c r="AL5" i="61"/>
  <c r="W5" i="61"/>
  <c r="V5" i="61"/>
  <c r="L10" i="35"/>
  <c r="K10" i="35"/>
  <c r="BW48" i="29" l="1"/>
  <c r="F48" i="29"/>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D48" i="29"/>
  <c r="BE48" i="29"/>
  <c r="BF48" i="29"/>
  <c r="BG48" i="29"/>
  <c r="BH48" i="29"/>
  <c r="BI48" i="29"/>
  <c r="BJ48" i="29"/>
  <c r="BK48" i="29"/>
  <c r="BL48" i="29"/>
  <c r="BM48" i="29"/>
  <c r="BN48" i="29"/>
  <c r="BO48" i="29"/>
  <c r="BP48" i="29"/>
  <c r="BQ48" i="29"/>
  <c r="BR48" i="29"/>
  <c r="BS48" i="29"/>
  <c r="BT48" i="29"/>
  <c r="BU48" i="29"/>
  <c r="BV48" i="29"/>
  <c r="E48" i="29"/>
  <c r="D48" i="29"/>
  <c r="BH58" i="29"/>
  <c r="BJ48" i="30"/>
  <c r="BJ48" i="28"/>
  <c r="Y14" i="63"/>
  <c r="Y15" i="63"/>
  <c r="Y16" i="63"/>
  <c r="Y17" i="63"/>
  <c r="Y18" i="63"/>
  <c r="D48" i="28"/>
  <c r="E48" i="28"/>
  <c r="F48" i="28"/>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Z48" i="28"/>
  <c r="BA48" i="28"/>
  <c r="BB48" i="28"/>
  <c r="BC48" i="28"/>
  <c r="BD48" i="28"/>
  <c r="BE48" i="28"/>
  <c r="BF48" i="28"/>
  <c r="BG48" i="28"/>
  <c r="BH48" i="28"/>
  <c r="BI48" i="28"/>
  <c r="BK48" i="28"/>
  <c r="BL48" i="28"/>
  <c r="BM48" i="28"/>
  <c r="BN48" i="28"/>
  <c r="BO48" i="28"/>
  <c r="BP48" i="28"/>
  <c r="BQ48" i="28"/>
  <c r="BR48" i="28"/>
  <c r="BS48" i="28"/>
  <c r="BT48" i="28"/>
  <c r="BU48" i="28"/>
  <c r="BV48" i="28"/>
  <c r="BW48" i="28"/>
  <c r="BZ48" i="28"/>
  <c r="CA48" i="28"/>
  <c r="CB48" i="28"/>
  <c r="CD48" i="28"/>
  <c r="CE48" i="28"/>
  <c r="CF48" i="28"/>
  <c r="CG48" i="28"/>
  <c r="E8" i="35"/>
  <c r="C47" i="32"/>
  <c r="C46" i="32"/>
  <c r="B47" i="32"/>
  <c r="B46" i="32"/>
  <c r="BE49" i="61"/>
  <c r="M79" i="35"/>
  <c r="M80" i="35"/>
  <c r="M81" i="35"/>
  <c r="M82" i="35"/>
  <c r="M83" i="35"/>
  <c r="M84" i="35"/>
  <c r="M85" i="35"/>
  <c r="M86" i="35"/>
  <c r="M87" i="35"/>
  <c r="M88" i="35"/>
  <c r="M78" i="35"/>
  <c r="E80" i="35"/>
  <c r="D80" i="35"/>
  <c r="C80" i="35"/>
  <c r="E81" i="35"/>
  <c r="D81" i="35"/>
  <c r="C81" i="35"/>
  <c r="E82" i="35"/>
  <c r="D82" i="35"/>
  <c r="C82" i="35"/>
  <c r="E83" i="35"/>
  <c r="D83" i="35"/>
  <c r="C83" i="35"/>
  <c r="E84" i="35"/>
  <c r="D84" i="35"/>
  <c r="C84" i="35"/>
  <c r="E85" i="35"/>
  <c r="D85" i="35"/>
  <c r="C85" i="35"/>
  <c r="E86" i="35"/>
  <c r="D86" i="35"/>
  <c r="C86" i="35"/>
  <c r="E87" i="35"/>
  <c r="D87" i="35"/>
  <c r="C87" i="35"/>
  <c r="E88" i="35"/>
  <c r="D88" i="35"/>
  <c r="C88" i="35"/>
  <c r="C79" i="35"/>
  <c r="BW58" i="29"/>
  <c r="E48" i="30"/>
  <c r="F48" i="30"/>
  <c r="G48" i="30"/>
  <c r="H48" i="30"/>
  <c r="I48" i="30"/>
  <c r="J48" i="30"/>
  <c r="K48" i="30"/>
  <c r="L48" i="30"/>
  <c r="M48" i="30"/>
  <c r="N48" i="30"/>
  <c r="O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K48" i="30"/>
  <c r="BL48" i="30"/>
  <c r="BM48" i="30"/>
  <c r="BN48" i="30"/>
  <c r="BO48" i="30"/>
  <c r="BP48" i="30"/>
  <c r="BQ48" i="30"/>
  <c r="BR48" i="30"/>
  <c r="BS48" i="30"/>
  <c r="BT48" i="30"/>
  <c r="BU48" i="30"/>
  <c r="BV48" i="30"/>
  <c r="BW48" i="30"/>
  <c r="BV58" i="32"/>
  <c r="BU58" i="32"/>
  <c r="BT58" i="32"/>
  <c r="BS58" i="32"/>
  <c r="BR58" i="32"/>
  <c r="BQ58" i="32"/>
  <c r="BP58" i="32"/>
  <c r="BO58" i="32"/>
  <c r="BN58" i="32"/>
  <c r="BM58" i="32"/>
  <c r="BL58" i="32"/>
  <c r="BK58" i="32"/>
  <c r="BJ58" i="32"/>
  <c r="BI58" i="32"/>
  <c r="BH58" i="32"/>
  <c r="BG58" i="32"/>
  <c r="BF58" i="32"/>
  <c r="BE58" i="32"/>
  <c r="BD58" i="32"/>
  <c r="BC58" i="32"/>
  <c r="BB58" i="32"/>
  <c r="BA58" i="32"/>
  <c r="AZ58" i="32"/>
  <c r="AY58" i="32"/>
  <c r="AX58" i="32"/>
  <c r="AW58" i="32"/>
  <c r="AV58" i="32"/>
  <c r="AU58" i="32"/>
  <c r="AT58" i="32"/>
  <c r="AS58" i="32"/>
  <c r="AR58" i="32"/>
  <c r="AQ58" i="32"/>
  <c r="AP58" i="32"/>
  <c r="AO58" i="32"/>
  <c r="AN58" i="32"/>
  <c r="AM58" i="32"/>
  <c r="AL58" i="32"/>
  <c r="AK58" i="32"/>
  <c r="AJ58" i="32"/>
  <c r="AI58" i="32"/>
  <c r="AH58" i="32"/>
  <c r="AG58" i="32"/>
  <c r="AF58" i="32"/>
  <c r="AE58" i="32"/>
  <c r="AD58" i="32"/>
  <c r="AC58" i="32"/>
  <c r="AB58" i="32"/>
  <c r="AA58" i="32"/>
  <c r="Z58" i="32"/>
  <c r="Y58" i="32"/>
  <c r="X58" i="32"/>
  <c r="W58" i="32"/>
  <c r="V58" i="32"/>
  <c r="U58" i="32"/>
  <c r="T58" i="32"/>
  <c r="S58" i="32"/>
  <c r="R58" i="32"/>
  <c r="Q58" i="32"/>
  <c r="P58" i="32"/>
  <c r="O58" i="32"/>
  <c r="M58" i="32"/>
  <c r="L58" i="32"/>
  <c r="K58" i="32"/>
  <c r="J58" i="32"/>
  <c r="I58" i="32"/>
  <c r="H58" i="32"/>
  <c r="G58" i="32"/>
  <c r="F58" i="32"/>
  <c r="E58" i="32"/>
  <c r="BV57" i="32"/>
  <c r="BU57" i="32"/>
  <c r="BT57" i="32"/>
  <c r="BS57" i="32"/>
  <c r="BR57" i="32"/>
  <c r="BQ57" i="32"/>
  <c r="BP57" i="32"/>
  <c r="BO57" i="32"/>
  <c r="BN57" i="32"/>
  <c r="BM57" i="32"/>
  <c r="BL57" i="32"/>
  <c r="BK57" i="32"/>
  <c r="BJ57" i="32"/>
  <c r="BI57" i="32"/>
  <c r="BH57" i="32"/>
  <c r="BG57" i="32"/>
  <c r="BF57" i="32"/>
  <c r="BE57" i="32"/>
  <c r="BD57" i="32"/>
  <c r="BC57" i="32"/>
  <c r="BB57" i="32"/>
  <c r="BA57" i="32"/>
  <c r="AZ57" i="32"/>
  <c r="AY57" i="32"/>
  <c r="AX57" i="32"/>
  <c r="AW57" i="32"/>
  <c r="AV57" i="32"/>
  <c r="AU57" i="32"/>
  <c r="AT57" i="32"/>
  <c r="AS57" i="32"/>
  <c r="AR57" i="32"/>
  <c r="AQ57" i="32"/>
  <c r="AP57" i="32"/>
  <c r="AO57" i="32"/>
  <c r="AN57" i="32"/>
  <c r="AM57" i="32"/>
  <c r="AL57" i="32"/>
  <c r="AK57" i="32"/>
  <c r="AJ57" i="32"/>
  <c r="AI57" i="32"/>
  <c r="AH57" i="32"/>
  <c r="AG57" i="32"/>
  <c r="AF57" i="32"/>
  <c r="AE57" i="32"/>
  <c r="AD57" i="32"/>
  <c r="AC57" i="32"/>
  <c r="AB57" i="32"/>
  <c r="AA57" i="32"/>
  <c r="Z57" i="32"/>
  <c r="Y57" i="32"/>
  <c r="X57" i="32"/>
  <c r="W57" i="32"/>
  <c r="V57" i="32"/>
  <c r="U57" i="32"/>
  <c r="T57" i="32"/>
  <c r="S57" i="32"/>
  <c r="R57" i="32"/>
  <c r="Q57" i="32"/>
  <c r="P57" i="32"/>
  <c r="O57" i="32"/>
  <c r="M57" i="32"/>
  <c r="L57" i="32"/>
  <c r="K57" i="32"/>
  <c r="J57" i="32"/>
  <c r="I57" i="32"/>
  <c r="H57" i="32"/>
  <c r="G57" i="32"/>
  <c r="F57" i="32"/>
  <c r="E57" i="32"/>
  <c r="BV56" i="32"/>
  <c r="BU56" i="32"/>
  <c r="BT56" i="32"/>
  <c r="BS56" i="32"/>
  <c r="BR56" i="32"/>
  <c r="BQ56" i="32"/>
  <c r="BP56" i="32"/>
  <c r="BO56" i="32"/>
  <c r="BN56" i="32"/>
  <c r="BM56" i="32"/>
  <c r="BL56" i="32"/>
  <c r="BK56" i="32"/>
  <c r="BJ56" i="32"/>
  <c r="BI56" i="32"/>
  <c r="BH56" i="32"/>
  <c r="BG56" i="32"/>
  <c r="BF56" i="32"/>
  <c r="BE56" i="32"/>
  <c r="BD56" i="32"/>
  <c r="BC56" i="32"/>
  <c r="BB56" i="32"/>
  <c r="BA56" i="32"/>
  <c r="AZ56" i="32"/>
  <c r="AY56" i="32"/>
  <c r="AX56" i="32"/>
  <c r="AW56" i="32"/>
  <c r="AV56" i="32"/>
  <c r="AU56" i="32"/>
  <c r="AT56" i="32"/>
  <c r="AS56" i="32"/>
  <c r="AR56" i="32"/>
  <c r="AQ56" i="32"/>
  <c r="AP56" i="32"/>
  <c r="AO56" i="32"/>
  <c r="AN56" i="32"/>
  <c r="AM56" i="32"/>
  <c r="AL56" i="32"/>
  <c r="AK56" i="32"/>
  <c r="AJ56" i="32"/>
  <c r="AI56" i="32"/>
  <c r="AH56" i="32"/>
  <c r="AG56" i="32"/>
  <c r="AF56" i="32"/>
  <c r="AE56" i="32"/>
  <c r="AD56" i="32"/>
  <c r="AC56" i="32"/>
  <c r="AB56" i="32"/>
  <c r="AA56" i="32"/>
  <c r="Z56" i="32"/>
  <c r="Y56" i="32"/>
  <c r="X56" i="32"/>
  <c r="W56" i="32"/>
  <c r="V56" i="32"/>
  <c r="U56" i="32"/>
  <c r="T56" i="32"/>
  <c r="S56" i="32"/>
  <c r="R56" i="32"/>
  <c r="Q56" i="32"/>
  <c r="P56" i="32"/>
  <c r="O56" i="32"/>
  <c r="M56" i="32"/>
  <c r="L56" i="32"/>
  <c r="K56" i="32"/>
  <c r="J56" i="32"/>
  <c r="I56" i="32"/>
  <c r="H56" i="32"/>
  <c r="G56" i="32"/>
  <c r="F56" i="32"/>
  <c r="E56" i="32"/>
  <c r="BV55" i="32"/>
  <c r="BU55" i="32"/>
  <c r="BT55" i="32"/>
  <c r="BS55" i="32"/>
  <c r="BR55" i="32"/>
  <c r="BQ55" i="32"/>
  <c r="BP55" i="32"/>
  <c r="BO55" i="32"/>
  <c r="BN55" i="32"/>
  <c r="BM55" i="32"/>
  <c r="BL55" i="32"/>
  <c r="BK55" i="32"/>
  <c r="BJ55" i="32"/>
  <c r="BI55" i="32"/>
  <c r="BH55" i="32"/>
  <c r="BG55" i="32"/>
  <c r="BF55" i="32"/>
  <c r="BE55" i="32"/>
  <c r="BD55" i="32"/>
  <c r="BC55" i="32"/>
  <c r="BB55" i="32"/>
  <c r="BA55" i="32"/>
  <c r="AZ55" i="32"/>
  <c r="AY55" i="32"/>
  <c r="AX55" i="32"/>
  <c r="AW55" i="32"/>
  <c r="AV55" i="32"/>
  <c r="AU55" i="32"/>
  <c r="AT55" i="32"/>
  <c r="AS55" i="32"/>
  <c r="AR55" i="32"/>
  <c r="AQ55" i="32"/>
  <c r="AP55" i="32"/>
  <c r="AO55" i="32"/>
  <c r="AN55" i="32"/>
  <c r="AM55" i="32"/>
  <c r="AL55" i="32"/>
  <c r="AK55" i="32"/>
  <c r="AJ55" i="32"/>
  <c r="AI55" i="32"/>
  <c r="AH55" i="32"/>
  <c r="AG55" i="32"/>
  <c r="AF55" i="32"/>
  <c r="AE55" i="32"/>
  <c r="AD55" i="32"/>
  <c r="AC55" i="32"/>
  <c r="AB55" i="32"/>
  <c r="AA55" i="32"/>
  <c r="Z55" i="32"/>
  <c r="Y55" i="32"/>
  <c r="X55" i="32"/>
  <c r="W55" i="32"/>
  <c r="V55" i="32"/>
  <c r="U55" i="32"/>
  <c r="T55" i="32"/>
  <c r="S55" i="32"/>
  <c r="R55" i="32"/>
  <c r="Q55" i="32"/>
  <c r="P55" i="32"/>
  <c r="O55" i="32"/>
  <c r="M55" i="32"/>
  <c r="L55" i="32"/>
  <c r="K55" i="32"/>
  <c r="J55" i="32"/>
  <c r="I55" i="32"/>
  <c r="H55" i="32"/>
  <c r="G55" i="32"/>
  <c r="F55" i="32"/>
  <c r="E55" i="32"/>
  <c r="BV54" i="32"/>
  <c r="BU54" i="32"/>
  <c r="BT54" i="32"/>
  <c r="BS54" i="32"/>
  <c r="BR54" i="32"/>
  <c r="BQ54" i="32"/>
  <c r="BP54" i="32"/>
  <c r="BO54" i="32"/>
  <c r="BN54"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M54" i="32"/>
  <c r="L54" i="32"/>
  <c r="K54" i="32"/>
  <c r="J54" i="32"/>
  <c r="I54" i="32"/>
  <c r="H54" i="32"/>
  <c r="G54" i="32"/>
  <c r="F54" i="32"/>
  <c r="E54" i="32"/>
  <c r="BV53" i="32"/>
  <c r="BU53" i="32"/>
  <c r="BT53" i="32"/>
  <c r="BS53" i="32"/>
  <c r="BR53" i="32"/>
  <c r="BQ53" i="32"/>
  <c r="BP53" i="32"/>
  <c r="BO53" i="32"/>
  <c r="BN53" i="32"/>
  <c r="BM53" i="32"/>
  <c r="BL53" i="32"/>
  <c r="BK53" i="32"/>
  <c r="BJ53" i="32"/>
  <c r="BI53" i="32"/>
  <c r="BH53" i="32"/>
  <c r="BG53" i="32"/>
  <c r="BF53" i="32"/>
  <c r="BE53" i="32"/>
  <c r="BD53" i="32"/>
  <c r="BC53" i="32"/>
  <c r="BB53" i="32"/>
  <c r="BA53" i="32"/>
  <c r="AZ53" i="32"/>
  <c r="AY53" i="32"/>
  <c r="AX53" i="32"/>
  <c r="AW53" i="32"/>
  <c r="AV53" i="32"/>
  <c r="AU53" i="32"/>
  <c r="AT53" i="32"/>
  <c r="AS53" i="32"/>
  <c r="AR53" i="32"/>
  <c r="AQ53" i="32"/>
  <c r="AP53" i="32"/>
  <c r="AO53" i="32"/>
  <c r="AN53" i="32"/>
  <c r="AM53" i="32"/>
  <c r="AL53" i="32"/>
  <c r="AK53" i="32"/>
  <c r="AJ53" i="32"/>
  <c r="AI53" i="32"/>
  <c r="AH53" i="32"/>
  <c r="AG53" i="32"/>
  <c r="AF53" i="32"/>
  <c r="AE53" i="32"/>
  <c r="AD53" i="32"/>
  <c r="AC53" i="32"/>
  <c r="AB53" i="32"/>
  <c r="AA53" i="32"/>
  <c r="Z53" i="32"/>
  <c r="Y53" i="32"/>
  <c r="X53" i="32"/>
  <c r="W53" i="32"/>
  <c r="V53" i="32"/>
  <c r="U53" i="32"/>
  <c r="T53" i="32"/>
  <c r="S53" i="32"/>
  <c r="R53" i="32"/>
  <c r="Q53" i="32"/>
  <c r="P53" i="32"/>
  <c r="O53" i="32"/>
  <c r="M53" i="32"/>
  <c r="L53" i="32"/>
  <c r="K53" i="32"/>
  <c r="J53" i="32"/>
  <c r="I53" i="32"/>
  <c r="H53" i="32"/>
  <c r="G53" i="32"/>
  <c r="F53" i="32"/>
  <c r="E53" i="32"/>
  <c r="BV52" i="32"/>
  <c r="BU52" i="32"/>
  <c r="BT52" i="32"/>
  <c r="BS52" i="32"/>
  <c r="BR52" i="32"/>
  <c r="BQ52" i="32"/>
  <c r="BP52" i="32"/>
  <c r="BO52" i="32"/>
  <c r="BN52" i="32"/>
  <c r="BM52" i="32"/>
  <c r="BL52" i="32"/>
  <c r="BK52" i="32"/>
  <c r="BJ52" i="32"/>
  <c r="BI52" i="32"/>
  <c r="BH52" i="32"/>
  <c r="BG52" i="32"/>
  <c r="BF52" i="32"/>
  <c r="BE52" i="32"/>
  <c r="BD52" i="32"/>
  <c r="BC52" i="32"/>
  <c r="BB52" i="32"/>
  <c r="BA52" i="32"/>
  <c r="AZ52" i="32"/>
  <c r="AY52" i="32"/>
  <c r="AX52" i="32"/>
  <c r="AW52" i="32"/>
  <c r="AV52" i="32"/>
  <c r="AU52" i="32"/>
  <c r="AT52" i="32"/>
  <c r="AS52" i="32"/>
  <c r="AR52" i="32"/>
  <c r="AQ52" i="32"/>
  <c r="AP52" i="32"/>
  <c r="AO52" i="32"/>
  <c r="AN52" i="32"/>
  <c r="AM52" i="32"/>
  <c r="AL52" i="32"/>
  <c r="AK52" i="32"/>
  <c r="AJ52" i="32"/>
  <c r="AI52" i="32"/>
  <c r="AH52" i="32"/>
  <c r="AG52" i="32"/>
  <c r="AF52" i="32"/>
  <c r="AE52" i="32"/>
  <c r="AD52" i="32"/>
  <c r="AC52" i="32"/>
  <c r="AB52" i="32"/>
  <c r="AA52" i="32"/>
  <c r="Z52" i="32"/>
  <c r="Y52" i="32"/>
  <c r="X52" i="32"/>
  <c r="W52" i="32"/>
  <c r="V52" i="32"/>
  <c r="U52" i="32"/>
  <c r="T52" i="32"/>
  <c r="S52" i="32"/>
  <c r="R52" i="32"/>
  <c r="Q52" i="32"/>
  <c r="P52" i="32"/>
  <c r="O52" i="32"/>
  <c r="M52" i="32"/>
  <c r="L52" i="32"/>
  <c r="K52" i="32"/>
  <c r="J52" i="32"/>
  <c r="I52" i="32"/>
  <c r="H52" i="32"/>
  <c r="G52" i="32"/>
  <c r="F52" i="32"/>
  <c r="E52" i="32"/>
  <c r="BV51" i="32"/>
  <c r="BU51" i="32"/>
  <c r="BT51" i="32"/>
  <c r="BS51" i="32"/>
  <c r="BR51" i="32"/>
  <c r="BQ51" i="32"/>
  <c r="BP51" i="32"/>
  <c r="BO51" i="32"/>
  <c r="BN51" i="32"/>
  <c r="BM51" i="32"/>
  <c r="BL51" i="32"/>
  <c r="BK51" i="32"/>
  <c r="BJ51" i="32"/>
  <c r="BI51" i="32"/>
  <c r="BH51" i="32"/>
  <c r="BG51" i="32"/>
  <c r="BF51" i="32"/>
  <c r="BE51" i="32"/>
  <c r="BD51" i="32"/>
  <c r="BC51" i="32"/>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AD51" i="32"/>
  <c r="AC51" i="32"/>
  <c r="AB51" i="32"/>
  <c r="AA51" i="32"/>
  <c r="Z51" i="32"/>
  <c r="Y51" i="32"/>
  <c r="X51" i="32"/>
  <c r="W51" i="32"/>
  <c r="V51" i="32"/>
  <c r="U51" i="32"/>
  <c r="T51" i="32"/>
  <c r="S51" i="32"/>
  <c r="R51" i="32"/>
  <c r="Q51" i="32"/>
  <c r="P51" i="32"/>
  <c r="O51" i="32"/>
  <c r="M51" i="32"/>
  <c r="L51" i="32"/>
  <c r="K51" i="32"/>
  <c r="J51" i="32"/>
  <c r="I51" i="32"/>
  <c r="H51" i="32"/>
  <c r="G51" i="32"/>
  <c r="F51" i="32"/>
  <c r="E51" i="32"/>
  <c r="BV50" i="32"/>
  <c r="BU50" i="32"/>
  <c r="BT50" i="32"/>
  <c r="BS50" i="32"/>
  <c r="BR50" i="32"/>
  <c r="BQ50" i="32"/>
  <c r="BP50" i="32"/>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M50" i="32"/>
  <c r="L50" i="32"/>
  <c r="K50" i="32"/>
  <c r="J50" i="32"/>
  <c r="I50" i="32"/>
  <c r="H50" i="32"/>
  <c r="G50" i="32"/>
  <c r="F50" i="32"/>
  <c r="E50" i="32"/>
  <c r="BV49" i="32"/>
  <c r="BU49" i="32"/>
  <c r="BT49" i="32"/>
  <c r="BS49" i="32"/>
  <c r="BR49" i="32"/>
  <c r="BQ49" i="32"/>
  <c r="BP49" i="32"/>
  <c r="BO49" i="32"/>
  <c r="BN49" i="32"/>
  <c r="BM49" i="32"/>
  <c r="BL49" i="32"/>
  <c r="BK49" i="32"/>
  <c r="BJ49" i="32"/>
  <c r="BI49" i="32"/>
  <c r="BH49" i="32"/>
  <c r="BG49" i="32"/>
  <c r="BF49"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M49" i="32"/>
  <c r="L49" i="32"/>
  <c r="K49" i="32"/>
  <c r="J49" i="32"/>
  <c r="I49" i="32"/>
  <c r="H49" i="32"/>
  <c r="G49" i="32"/>
  <c r="F49" i="32"/>
  <c r="E49" i="32"/>
  <c r="BV43" i="32"/>
  <c r="BU43" i="32"/>
  <c r="BT43" i="32"/>
  <c r="BS43" i="32"/>
  <c r="BR43" i="32"/>
  <c r="BQ43" i="32"/>
  <c r="BP43" i="32"/>
  <c r="BO43" i="32"/>
  <c r="BN43" i="32"/>
  <c r="BM43" i="32"/>
  <c r="BL43" i="32"/>
  <c r="BK43" i="32"/>
  <c r="BJ43" i="32"/>
  <c r="BI43" i="32"/>
  <c r="BH43" i="32"/>
  <c r="BG43" i="32"/>
  <c r="BF43" i="32"/>
  <c r="BE43" i="32"/>
  <c r="BD43" i="32"/>
  <c r="BC43" i="32"/>
  <c r="BB43" i="32"/>
  <c r="BA43" i="32"/>
  <c r="AZ43" i="32"/>
  <c r="AY43" i="32"/>
  <c r="AX43" i="32"/>
  <c r="AW43" i="32"/>
  <c r="AV43" i="32"/>
  <c r="AU43" i="32"/>
  <c r="AT43" i="32"/>
  <c r="AS43" i="32"/>
  <c r="AR43" i="32"/>
  <c r="AQ43" i="32"/>
  <c r="AP43" i="32"/>
  <c r="AO43" i="32"/>
  <c r="AN43" i="32"/>
  <c r="AM43" i="32"/>
  <c r="AL43" i="32"/>
  <c r="AK43" i="32"/>
  <c r="AJ43" i="32"/>
  <c r="AI43" i="32"/>
  <c r="AH43" i="32"/>
  <c r="AG43" i="32"/>
  <c r="AF43" i="32"/>
  <c r="AE43" i="32"/>
  <c r="AD43" i="32"/>
  <c r="AC43" i="32"/>
  <c r="AB43" i="32"/>
  <c r="AA43" i="32"/>
  <c r="Z43" i="32"/>
  <c r="Y43" i="32"/>
  <c r="X43" i="32"/>
  <c r="W43" i="32"/>
  <c r="V43" i="32"/>
  <c r="U43" i="32"/>
  <c r="T43" i="32"/>
  <c r="S43" i="32"/>
  <c r="R43" i="32"/>
  <c r="Q43" i="32"/>
  <c r="P43" i="32"/>
  <c r="O43" i="32"/>
  <c r="M43" i="32"/>
  <c r="L43" i="32"/>
  <c r="K43" i="32"/>
  <c r="J43" i="32"/>
  <c r="I43" i="32"/>
  <c r="H43" i="32"/>
  <c r="G43" i="32"/>
  <c r="F43" i="32"/>
  <c r="E43" i="32"/>
  <c r="BV41" i="32"/>
  <c r="BU41" i="32"/>
  <c r="BT41" i="32"/>
  <c r="BS41" i="32"/>
  <c r="BR41" i="32"/>
  <c r="BQ41" i="32"/>
  <c r="BP41" i="32"/>
  <c r="BO41" i="32"/>
  <c r="BN41" i="32"/>
  <c r="BM41" i="32"/>
  <c r="BL41" i="32"/>
  <c r="BK41" i="32"/>
  <c r="BJ41" i="32"/>
  <c r="BI41" i="32"/>
  <c r="BH41" i="32"/>
  <c r="BG41" i="32"/>
  <c r="BF41" i="32"/>
  <c r="BE41" i="32"/>
  <c r="BD41" i="32"/>
  <c r="BC41" i="32"/>
  <c r="BB41" i="32"/>
  <c r="BA41" i="32"/>
  <c r="AZ41" i="32"/>
  <c r="AY41" i="32"/>
  <c r="AX41" i="32"/>
  <c r="AW41" i="32"/>
  <c r="AV41" i="32"/>
  <c r="AU41" i="32"/>
  <c r="AT41" i="32"/>
  <c r="AS41" i="32"/>
  <c r="AR41" i="32"/>
  <c r="AQ41" i="32"/>
  <c r="AP41" i="32"/>
  <c r="AO41" i="32"/>
  <c r="AN41" i="32"/>
  <c r="AM41" i="32"/>
  <c r="AL41" i="32"/>
  <c r="AK41" i="32"/>
  <c r="AJ41" i="32"/>
  <c r="AI41" i="32"/>
  <c r="AH41" i="32"/>
  <c r="AG41" i="32"/>
  <c r="AF41" i="32"/>
  <c r="AE41" i="32"/>
  <c r="AD41" i="32"/>
  <c r="AC41" i="32"/>
  <c r="AB41" i="32"/>
  <c r="AA41" i="32"/>
  <c r="Z41" i="32"/>
  <c r="Y41" i="32"/>
  <c r="X41" i="32"/>
  <c r="W41" i="32"/>
  <c r="V41" i="32"/>
  <c r="U41" i="32"/>
  <c r="T41" i="32"/>
  <c r="S41" i="32"/>
  <c r="R41" i="32"/>
  <c r="Q41" i="32"/>
  <c r="P41" i="32"/>
  <c r="O41" i="32"/>
  <c r="M41" i="32"/>
  <c r="L41" i="32"/>
  <c r="K41" i="32"/>
  <c r="J41" i="32"/>
  <c r="I41" i="32"/>
  <c r="H41" i="32"/>
  <c r="G41" i="32"/>
  <c r="F41" i="32"/>
  <c r="E41" i="32"/>
  <c r="BV40" i="32"/>
  <c r="BU40" i="32"/>
  <c r="BT40" i="32"/>
  <c r="BS40" i="32"/>
  <c r="BR40" i="32"/>
  <c r="BQ40" i="32"/>
  <c r="BP40" i="32"/>
  <c r="BO40" i="32"/>
  <c r="BN40" i="32"/>
  <c r="BM40" i="32"/>
  <c r="BL40" i="32"/>
  <c r="BK40" i="32"/>
  <c r="BJ40" i="32"/>
  <c r="BI40" i="32"/>
  <c r="BH40"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AD40" i="32"/>
  <c r="AC40" i="32"/>
  <c r="AB40" i="32"/>
  <c r="AA40" i="32"/>
  <c r="Z40" i="32"/>
  <c r="Y40" i="32"/>
  <c r="X40" i="32"/>
  <c r="W40" i="32"/>
  <c r="V40" i="32"/>
  <c r="U40" i="32"/>
  <c r="T40" i="32"/>
  <c r="S40" i="32"/>
  <c r="R40" i="32"/>
  <c r="Q40" i="32"/>
  <c r="P40" i="32"/>
  <c r="O40" i="32"/>
  <c r="M40" i="32"/>
  <c r="L40" i="32"/>
  <c r="K40" i="32"/>
  <c r="J40" i="32"/>
  <c r="I40" i="32"/>
  <c r="H40" i="32"/>
  <c r="G40" i="32"/>
  <c r="F40" i="32"/>
  <c r="E40" i="32"/>
  <c r="BV39" i="32"/>
  <c r="BU39" i="32"/>
  <c r="BT39" i="32"/>
  <c r="BS39" i="32"/>
  <c r="BR39" i="32"/>
  <c r="BQ39" i="32"/>
  <c r="BP39" i="32"/>
  <c r="BO39" i="32"/>
  <c r="BN39" i="32"/>
  <c r="BM39" i="32"/>
  <c r="BL39" i="32"/>
  <c r="BK39" i="32"/>
  <c r="BJ39" i="32"/>
  <c r="BI39" i="32"/>
  <c r="BH39" i="32"/>
  <c r="BG39" i="32"/>
  <c r="BF39" i="32"/>
  <c r="BE39" i="32"/>
  <c r="BD39" i="32"/>
  <c r="BC39" i="32"/>
  <c r="BB39" i="32"/>
  <c r="BA39" i="32"/>
  <c r="AZ39" i="32"/>
  <c r="AY39" i="32"/>
  <c r="AX39" i="32"/>
  <c r="AW39" i="32"/>
  <c r="AV39" i="32"/>
  <c r="AU39" i="32"/>
  <c r="AT39" i="32"/>
  <c r="AS39" i="32"/>
  <c r="AR39" i="32"/>
  <c r="AQ39" i="32"/>
  <c r="AP39" i="32"/>
  <c r="AO39" i="32"/>
  <c r="AN39" i="32"/>
  <c r="AM39" i="32"/>
  <c r="AL39" i="32"/>
  <c r="AK39" i="32"/>
  <c r="AJ39" i="32"/>
  <c r="AI39" i="32"/>
  <c r="AH39" i="32"/>
  <c r="AG39" i="32"/>
  <c r="AF39" i="32"/>
  <c r="AE39" i="32"/>
  <c r="AD39" i="32"/>
  <c r="AC39" i="32"/>
  <c r="AB39" i="32"/>
  <c r="AA39" i="32"/>
  <c r="Z39" i="32"/>
  <c r="Y39" i="32"/>
  <c r="X39" i="32"/>
  <c r="W39" i="32"/>
  <c r="V39" i="32"/>
  <c r="U39" i="32"/>
  <c r="T39" i="32"/>
  <c r="S39" i="32"/>
  <c r="R39" i="32"/>
  <c r="Q39" i="32"/>
  <c r="P39" i="32"/>
  <c r="O39" i="32"/>
  <c r="M39" i="32"/>
  <c r="L39" i="32"/>
  <c r="K39" i="32"/>
  <c r="J39" i="32"/>
  <c r="I39" i="32"/>
  <c r="H39" i="32"/>
  <c r="G39" i="32"/>
  <c r="F39" i="32"/>
  <c r="E39" i="32"/>
  <c r="BV38" i="32"/>
  <c r="BU38" i="32"/>
  <c r="BT38" i="32"/>
  <c r="BS38" i="32"/>
  <c r="BR38" i="32"/>
  <c r="BQ38" i="32"/>
  <c r="BP38"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M38" i="32"/>
  <c r="L38" i="32"/>
  <c r="K38" i="32"/>
  <c r="J38" i="32"/>
  <c r="I38" i="32"/>
  <c r="H38" i="32"/>
  <c r="G38" i="32"/>
  <c r="F38" i="32"/>
  <c r="E38" i="32"/>
  <c r="BV37" i="32"/>
  <c r="BU37" i="32"/>
  <c r="BT37" i="32"/>
  <c r="BS37" i="32"/>
  <c r="BR37" i="32"/>
  <c r="BQ37" i="32"/>
  <c r="BP37" i="32"/>
  <c r="BO37" i="32"/>
  <c r="BN37" i="32"/>
  <c r="BM37" i="32"/>
  <c r="BL37" i="32"/>
  <c r="BK37" i="32"/>
  <c r="BJ37" i="32"/>
  <c r="BI37" i="32"/>
  <c r="BH37" i="32"/>
  <c r="BG37" i="32"/>
  <c r="BF37" i="32"/>
  <c r="BE37" i="32"/>
  <c r="BD37" i="32"/>
  <c r="BC37" i="32"/>
  <c r="BB37" i="32"/>
  <c r="BA37" i="32"/>
  <c r="AZ37" i="32"/>
  <c r="AY37" i="32"/>
  <c r="AX37" i="32"/>
  <c r="AW37" i="32"/>
  <c r="AV37" i="32"/>
  <c r="AU37" i="32"/>
  <c r="AT37" i="32"/>
  <c r="AS37" i="32"/>
  <c r="AR37" i="32"/>
  <c r="AQ37" i="32"/>
  <c r="AP37" i="32"/>
  <c r="AO37" i="32"/>
  <c r="AN37" i="32"/>
  <c r="AM37" i="32"/>
  <c r="AL37" i="32"/>
  <c r="AK37" i="32"/>
  <c r="AJ37" i="32"/>
  <c r="AI37" i="32"/>
  <c r="AH37" i="32"/>
  <c r="AG37" i="32"/>
  <c r="AF37" i="32"/>
  <c r="AE37" i="32"/>
  <c r="AD37" i="32"/>
  <c r="AC37" i="32"/>
  <c r="AB37" i="32"/>
  <c r="AA37" i="32"/>
  <c r="Z37" i="32"/>
  <c r="Y37" i="32"/>
  <c r="X37" i="32"/>
  <c r="W37" i="32"/>
  <c r="V37" i="32"/>
  <c r="U37" i="32"/>
  <c r="T37" i="32"/>
  <c r="S37" i="32"/>
  <c r="R37" i="32"/>
  <c r="Q37" i="32"/>
  <c r="P37" i="32"/>
  <c r="O37" i="32"/>
  <c r="M37" i="32"/>
  <c r="L37" i="32"/>
  <c r="K37" i="32"/>
  <c r="J37" i="32"/>
  <c r="I37" i="32"/>
  <c r="H37" i="32"/>
  <c r="G37" i="32"/>
  <c r="F37" i="32"/>
  <c r="E37" i="32"/>
  <c r="BV36" i="32"/>
  <c r="BU36" i="32"/>
  <c r="BT36" i="32"/>
  <c r="BS36" i="32"/>
  <c r="BR36" i="32"/>
  <c r="BQ36" i="32"/>
  <c r="BP36" i="32"/>
  <c r="BO36" i="32"/>
  <c r="BN36" i="32"/>
  <c r="BM36" i="32"/>
  <c r="BL36" i="32"/>
  <c r="BK36" i="32"/>
  <c r="BJ36" i="32"/>
  <c r="BI36" i="32"/>
  <c r="BH36"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AJ36" i="32"/>
  <c r="AI36" i="32"/>
  <c r="AH36" i="32"/>
  <c r="AG36" i="32"/>
  <c r="AF36" i="32"/>
  <c r="AE36" i="32"/>
  <c r="AD36" i="32"/>
  <c r="AC36" i="32"/>
  <c r="AB36" i="32"/>
  <c r="AA36" i="32"/>
  <c r="Z36" i="32"/>
  <c r="Y36" i="32"/>
  <c r="X36" i="32"/>
  <c r="W36" i="32"/>
  <c r="V36" i="32"/>
  <c r="U36" i="32"/>
  <c r="T36" i="32"/>
  <c r="S36" i="32"/>
  <c r="R36" i="32"/>
  <c r="Q36" i="32"/>
  <c r="P36" i="32"/>
  <c r="O36" i="32"/>
  <c r="M36" i="32"/>
  <c r="L36" i="32"/>
  <c r="K36" i="32"/>
  <c r="J36" i="32"/>
  <c r="I36" i="32"/>
  <c r="H36" i="32"/>
  <c r="G36" i="32"/>
  <c r="F36" i="32"/>
  <c r="E36" i="32"/>
  <c r="BV35" i="32"/>
  <c r="BU35" i="32"/>
  <c r="BT35" i="32"/>
  <c r="BS35" i="32"/>
  <c r="BR35" i="32"/>
  <c r="BQ35" i="32"/>
  <c r="BP35" i="32"/>
  <c r="BO35" i="32"/>
  <c r="BN35" i="32"/>
  <c r="BM35" i="32"/>
  <c r="BL35" i="32"/>
  <c r="BK35" i="32"/>
  <c r="BJ35" i="32"/>
  <c r="BI35" i="32"/>
  <c r="BH35" i="32"/>
  <c r="BG35" i="32"/>
  <c r="BF35" i="32"/>
  <c r="BE35" i="32"/>
  <c r="BD35" i="32"/>
  <c r="BC35" i="32"/>
  <c r="BB35" i="32"/>
  <c r="BA35" i="32"/>
  <c r="AZ35" i="32"/>
  <c r="AY35" i="32"/>
  <c r="AX35" i="32"/>
  <c r="AW35" i="32"/>
  <c r="AV35" i="32"/>
  <c r="AU35" i="32"/>
  <c r="AT35" i="32"/>
  <c r="AS35" i="32"/>
  <c r="AR35" i="32"/>
  <c r="AQ35" i="32"/>
  <c r="AP35" i="32"/>
  <c r="AO35" i="32"/>
  <c r="AN35" i="32"/>
  <c r="AM35" i="32"/>
  <c r="AL35" i="32"/>
  <c r="AK35" i="32"/>
  <c r="AJ35" i="32"/>
  <c r="AI35" i="32"/>
  <c r="AH35" i="32"/>
  <c r="AG35" i="32"/>
  <c r="AF35" i="32"/>
  <c r="AE35" i="32"/>
  <c r="AD35" i="32"/>
  <c r="AC35" i="32"/>
  <c r="AB35" i="32"/>
  <c r="AA35" i="32"/>
  <c r="Z35" i="32"/>
  <c r="Y35" i="32"/>
  <c r="X35" i="32"/>
  <c r="W35" i="32"/>
  <c r="V35" i="32"/>
  <c r="U35" i="32"/>
  <c r="T35" i="32"/>
  <c r="S35" i="32"/>
  <c r="R35" i="32"/>
  <c r="Q35" i="32"/>
  <c r="P35" i="32"/>
  <c r="O35" i="32"/>
  <c r="M35" i="32"/>
  <c r="L35" i="32"/>
  <c r="K35" i="32"/>
  <c r="J35" i="32"/>
  <c r="I35" i="32"/>
  <c r="H35" i="32"/>
  <c r="G35" i="32"/>
  <c r="F35" i="32"/>
  <c r="E35"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M34" i="32"/>
  <c r="L34" i="32"/>
  <c r="K34" i="32"/>
  <c r="J34" i="32"/>
  <c r="I34" i="32"/>
  <c r="H34" i="32"/>
  <c r="G34" i="32"/>
  <c r="F34" i="32"/>
  <c r="E34"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M33" i="32"/>
  <c r="L33" i="32"/>
  <c r="K33" i="32"/>
  <c r="J33" i="32"/>
  <c r="I33" i="32"/>
  <c r="H33" i="32"/>
  <c r="G33" i="32"/>
  <c r="F33" i="32"/>
  <c r="E33"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M32" i="32"/>
  <c r="L32" i="32"/>
  <c r="K32" i="32"/>
  <c r="J32" i="32"/>
  <c r="I32" i="32"/>
  <c r="H32" i="32"/>
  <c r="G32" i="32"/>
  <c r="F32" i="32"/>
  <c r="E32" i="32"/>
  <c r="BV31" i="32"/>
  <c r="BU31" i="32"/>
  <c r="BT31" i="32"/>
  <c r="BS31" i="32"/>
  <c r="BR31" i="32"/>
  <c r="BQ31" i="32"/>
  <c r="BP31" i="32"/>
  <c r="BO31" i="32"/>
  <c r="BN31" i="32"/>
  <c r="BM31" i="32"/>
  <c r="BL31" i="32"/>
  <c r="BK31" i="32"/>
  <c r="BJ31" i="32"/>
  <c r="BI31" i="32"/>
  <c r="BH31" i="32"/>
  <c r="BG31" i="32"/>
  <c r="BF31" i="32"/>
  <c r="BE31" i="32"/>
  <c r="BD31" i="32"/>
  <c r="BC31" i="32"/>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AD31" i="32"/>
  <c r="AC31" i="32"/>
  <c r="AB31" i="32"/>
  <c r="AA31" i="32"/>
  <c r="Z31" i="32"/>
  <c r="Y31" i="32"/>
  <c r="X31" i="32"/>
  <c r="W31" i="32"/>
  <c r="V31" i="32"/>
  <c r="U31" i="32"/>
  <c r="T31" i="32"/>
  <c r="S31" i="32"/>
  <c r="R31" i="32"/>
  <c r="Q31" i="32"/>
  <c r="P31" i="32"/>
  <c r="O31" i="32"/>
  <c r="M31" i="32"/>
  <c r="L31" i="32"/>
  <c r="K31" i="32"/>
  <c r="J31" i="32"/>
  <c r="I31" i="32"/>
  <c r="H31" i="32"/>
  <c r="G31" i="32"/>
  <c r="F31" i="32"/>
  <c r="E31" i="32"/>
  <c r="BV30" i="32"/>
  <c r="BU30" i="32"/>
  <c r="BT30" i="32"/>
  <c r="BS30" i="32"/>
  <c r="BR30" i="32"/>
  <c r="BQ30" i="32"/>
  <c r="BP30" i="32"/>
  <c r="BO30" i="32"/>
  <c r="BN30" i="32"/>
  <c r="BM30" i="32"/>
  <c r="BL30" i="32"/>
  <c r="BK30" i="32"/>
  <c r="BJ30" i="32"/>
  <c r="BI30" i="32"/>
  <c r="BH30" i="32"/>
  <c r="BG30" i="32"/>
  <c r="BF30" i="32"/>
  <c r="BE30" i="32"/>
  <c r="BD30" i="32"/>
  <c r="BC30"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AD30" i="32"/>
  <c r="AC30" i="32"/>
  <c r="AB30" i="32"/>
  <c r="AA30" i="32"/>
  <c r="Z30" i="32"/>
  <c r="Y30" i="32"/>
  <c r="X30" i="32"/>
  <c r="W30" i="32"/>
  <c r="V30" i="32"/>
  <c r="U30" i="32"/>
  <c r="T30" i="32"/>
  <c r="S30" i="32"/>
  <c r="R30" i="32"/>
  <c r="Q30" i="32"/>
  <c r="P30" i="32"/>
  <c r="O30" i="32"/>
  <c r="M30" i="32"/>
  <c r="L30" i="32"/>
  <c r="K30" i="32"/>
  <c r="J30" i="32"/>
  <c r="I30" i="32"/>
  <c r="H30" i="32"/>
  <c r="G30" i="32"/>
  <c r="F30" i="32"/>
  <c r="E30"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M29" i="32"/>
  <c r="L29" i="32"/>
  <c r="K29" i="32"/>
  <c r="J29" i="32"/>
  <c r="I29" i="32"/>
  <c r="H29" i="32"/>
  <c r="G29" i="32"/>
  <c r="F29" i="32"/>
  <c r="E29" i="32"/>
  <c r="BV28" i="32"/>
  <c r="BU28" i="32"/>
  <c r="BT28" i="32"/>
  <c r="BS28" i="32"/>
  <c r="BR28" i="32"/>
  <c r="BQ28" i="32"/>
  <c r="BP28" i="32"/>
  <c r="BO28" i="32"/>
  <c r="BN28" i="32"/>
  <c r="BM28" i="32"/>
  <c r="BL28" i="32"/>
  <c r="BK28" i="32"/>
  <c r="BJ28" i="32"/>
  <c r="BI28" i="32"/>
  <c r="BH28" i="32"/>
  <c r="BG28" i="32"/>
  <c r="BF28" i="32"/>
  <c r="BE28" i="32"/>
  <c r="BD28" i="32"/>
  <c r="BC28" i="32"/>
  <c r="BB28" i="32"/>
  <c r="BA28" i="32"/>
  <c r="AZ28" i="32"/>
  <c r="AY28" i="32"/>
  <c r="AX28" i="32"/>
  <c r="AW28" i="32"/>
  <c r="AV28" i="32"/>
  <c r="AU28" i="32"/>
  <c r="AT28" i="32"/>
  <c r="AS28" i="32"/>
  <c r="AR28" i="32"/>
  <c r="AQ28" i="32"/>
  <c r="AP28" i="32"/>
  <c r="AO28" i="32"/>
  <c r="AN28" i="32"/>
  <c r="AM28" i="32"/>
  <c r="AL28" i="32"/>
  <c r="AK28" i="32"/>
  <c r="AJ28" i="32"/>
  <c r="AI28" i="32"/>
  <c r="AH28" i="32"/>
  <c r="AG28" i="32"/>
  <c r="AF28" i="32"/>
  <c r="AE28" i="32"/>
  <c r="AD28" i="32"/>
  <c r="AC28" i="32"/>
  <c r="AB28" i="32"/>
  <c r="AA28" i="32"/>
  <c r="Z28" i="32"/>
  <c r="Y28" i="32"/>
  <c r="X28" i="32"/>
  <c r="W28" i="32"/>
  <c r="V28" i="32"/>
  <c r="U28" i="32"/>
  <c r="T28" i="32"/>
  <c r="S28" i="32"/>
  <c r="R28" i="32"/>
  <c r="Q28" i="32"/>
  <c r="P28" i="32"/>
  <c r="O28" i="32"/>
  <c r="M28" i="32"/>
  <c r="L28" i="32"/>
  <c r="K28" i="32"/>
  <c r="J28" i="32"/>
  <c r="I28" i="32"/>
  <c r="H28" i="32"/>
  <c r="G28" i="32"/>
  <c r="F28" i="32"/>
  <c r="E28" i="32"/>
  <c r="BV27" i="32"/>
  <c r="BU27" i="32"/>
  <c r="BT27" i="32"/>
  <c r="BS27" i="32"/>
  <c r="BR27" i="32"/>
  <c r="BQ27" i="32"/>
  <c r="BP27" i="32"/>
  <c r="BO27" i="32"/>
  <c r="BN27" i="32"/>
  <c r="BM27" i="32"/>
  <c r="BL27" i="32"/>
  <c r="BK27" i="32"/>
  <c r="BJ27" i="32"/>
  <c r="BI27" i="32"/>
  <c r="BH27" i="32"/>
  <c r="BG27" i="32"/>
  <c r="BF27" i="32"/>
  <c r="BE27" i="32"/>
  <c r="BD27" i="32"/>
  <c r="BC27" i="32"/>
  <c r="BB27" i="32"/>
  <c r="BA27" i="32"/>
  <c r="AZ27" i="32"/>
  <c r="AY27" i="32"/>
  <c r="AX27" i="32"/>
  <c r="AW27" i="32"/>
  <c r="AV27" i="32"/>
  <c r="AU27" i="32"/>
  <c r="AT27" i="32"/>
  <c r="AS27" i="32"/>
  <c r="AR27" i="32"/>
  <c r="AQ27" i="32"/>
  <c r="AP27" i="32"/>
  <c r="AO27" i="32"/>
  <c r="AN27" i="32"/>
  <c r="AM27" i="32"/>
  <c r="AL27" i="32"/>
  <c r="AK27" i="32"/>
  <c r="AJ27" i="32"/>
  <c r="AI27" i="32"/>
  <c r="AH27" i="32"/>
  <c r="AG27" i="32"/>
  <c r="AF27" i="32"/>
  <c r="AE27" i="32"/>
  <c r="AD27" i="32"/>
  <c r="AC27" i="32"/>
  <c r="AB27" i="32"/>
  <c r="AA27" i="32"/>
  <c r="Z27" i="32"/>
  <c r="Y27" i="32"/>
  <c r="X27" i="32"/>
  <c r="W27" i="32"/>
  <c r="V27" i="32"/>
  <c r="U27" i="32"/>
  <c r="T27" i="32"/>
  <c r="S27" i="32"/>
  <c r="R27" i="32"/>
  <c r="Q27" i="32"/>
  <c r="P27" i="32"/>
  <c r="O27" i="32"/>
  <c r="M27" i="32"/>
  <c r="L27" i="32"/>
  <c r="K27" i="32"/>
  <c r="J27" i="32"/>
  <c r="I27" i="32"/>
  <c r="H27" i="32"/>
  <c r="G27" i="32"/>
  <c r="F27" i="32"/>
  <c r="E27" i="32"/>
  <c r="BV26" i="32"/>
  <c r="BU26" i="32"/>
  <c r="BT26" i="32"/>
  <c r="BS26" i="32"/>
  <c r="BR26" i="32"/>
  <c r="BQ26" i="32"/>
  <c r="BP26" i="32"/>
  <c r="BO26" i="32"/>
  <c r="BN26" i="32"/>
  <c r="BM26" i="32"/>
  <c r="BL26" i="32"/>
  <c r="BK26" i="32"/>
  <c r="BJ26" i="32"/>
  <c r="BI26" i="32"/>
  <c r="BH26" i="32"/>
  <c r="BG26" i="32"/>
  <c r="BF26" i="32"/>
  <c r="BE26" i="32"/>
  <c r="BD26" i="32"/>
  <c r="BC26" i="32"/>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6" i="32"/>
  <c r="AC26" i="32"/>
  <c r="AB26" i="32"/>
  <c r="AA26" i="32"/>
  <c r="Z26" i="32"/>
  <c r="Y26" i="32"/>
  <c r="X26" i="32"/>
  <c r="W26" i="32"/>
  <c r="V26" i="32"/>
  <c r="U26" i="32"/>
  <c r="T26" i="32"/>
  <c r="S26" i="32"/>
  <c r="R26" i="32"/>
  <c r="Q26" i="32"/>
  <c r="P26" i="32"/>
  <c r="O26" i="32"/>
  <c r="M26" i="32"/>
  <c r="L26" i="32"/>
  <c r="K26" i="32"/>
  <c r="J26" i="32"/>
  <c r="I26" i="32"/>
  <c r="H26" i="32"/>
  <c r="G26" i="32"/>
  <c r="F26" i="32"/>
  <c r="E26" i="32"/>
  <c r="BV25" i="32"/>
  <c r="BU25" i="32"/>
  <c r="BT25" i="32"/>
  <c r="BS25" i="32"/>
  <c r="BR25" i="32"/>
  <c r="BQ25" i="32"/>
  <c r="BP25" i="32"/>
  <c r="BO25" i="32"/>
  <c r="BN25" i="32"/>
  <c r="BM25" i="32"/>
  <c r="BL25" i="32"/>
  <c r="BK25" i="32"/>
  <c r="BJ25" i="32"/>
  <c r="BI25" i="32"/>
  <c r="BH25" i="32"/>
  <c r="BG25" i="32"/>
  <c r="BF25" i="32"/>
  <c r="BE25" i="32"/>
  <c r="BD25" i="32"/>
  <c r="BC25" i="32"/>
  <c r="BB25" i="32"/>
  <c r="BA25" i="32"/>
  <c r="AZ25" i="32"/>
  <c r="AY25" i="32"/>
  <c r="AX25" i="32"/>
  <c r="AW25" i="32"/>
  <c r="AV25" i="32"/>
  <c r="AU25"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M25" i="32"/>
  <c r="L25" i="32"/>
  <c r="K25" i="32"/>
  <c r="J25" i="32"/>
  <c r="I25" i="32"/>
  <c r="H25" i="32"/>
  <c r="G25" i="32"/>
  <c r="F25" i="32"/>
  <c r="E25" i="32"/>
  <c r="BV24" i="32"/>
  <c r="BU24" i="32"/>
  <c r="BT24" i="32"/>
  <c r="BS24" i="32"/>
  <c r="BR24" i="32"/>
  <c r="BQ24" i="32"/>
  <c r="BP24" i="32"/>
  <c r="BO24" i="32"/>
  <c r="BN24" i="32"/>
  <c r="BM24" i="32"/>
  <c r="BL24" i="32"/>
  <c r="BK24" i="32"/>
  <c r="BJ24" i="32"/>
  <c r="BI24" i="32"/>
  <c r="BH24" i="32"/>
  <c r="BG24" i="32"/>
  <c r="BF24" i="32"/>
  <c r="BE24" i="32"/>
  <c r="BD24" i="32"/>
  <c r="BC24" i="32"/>
  <c r="BB24" i="32"/>
  <c r="BA24" i="32"/>
  <c r="AZ24" i="32"/>
  <c r="AY24" i="32"/>
  <c r="AX24" i="32"/>
  <c r="AW24" i="32"/>
  <c r="AV24" i="32"/>
  <c r="AU24" i="32"/>
  <c r="AT24" i="32"/>
  <c r="AS24" i="32"/>
  <c r="AR24" i="32"/>
  <c r="AQ24" i="32"/>
  <c r="AP24" i="32"/>
  <c r="AO24" i="32"/>
  <c r="AN24" i="32"/>
  <c r="AM24" i="32"/>
  <c r="AL24" i="32"/>
  <c r="AK24" i="32"/>
  <c r="AJ24" i="32"/>
  <c r="AI24" i="32"/>
  <c r="AH24" i="32"/>
  <c r="AG24" i="32"/>
  <c r="AF24" i="32"/>
  <c r="AE24" i="32"/>
  <c r="AD24" i="32"/>
  <c r="AC24" i="32"/>
  <c r="AB24" i="32"/>
  <c r="AA24" i="32"/>
  <c r="Z24" i="32"/>
  <c r="Y24" i="32"/>
  <c r="X24" i="32"/>
  <c r="W24" i="32"/>
  <c r="V24" i="32"/>
  <c r="U24" i="32"/>
  <c r="T24" i="32"/>
  <c r="S24" i="32"/>
  <c r="R24" i="32"/>
  <c r="Q24" i="32"/>
  <c r="P24" i="32"/>
  <c r="O24" i="32"/>
  <c r="M24" i="32"/>
  <c r="L24" i="32"/>
  <c r="K24" i="32"/>
  <c r="J24" i="32"/>
  <c r="I24" i="32"/>
  <c r="H24" i="32"/>
  <c r="G24" i="32"/>
  <c r="F24" i="32"/>
  <c r="E24" i="32"/>
  <c r="BV23" i="32"/>
  <c r="BU23" i="32"/>
  <c r="BT23" i="32"/>
  <c r="BS23" i="32"/>
  <c r="BR23" i="32"/>
  <c r="BQ23" i="32"/>
  <c r="BP23" i="32"/>
  <c r="BO23" i="32"/>
  <c r="BN23" i="32"/>
  <c r="BM23" i="32"/>
  <c r="BL23" i="32"/>
  <c r="BK23" i="32"/>
  <c r="BJ23" i="32"/>
  <c r="BI23" i="32"/>
  <c r="BH23" i="32"/>
  <c r="BG23" i="32"/>
  <c r="BF23" i="32"/>
  <c r="BE23" i="32"/>
  <c r="BD23" i="32"/>
  <c r="BC23" i="32"/>
  <c r="BB23" i="32"/>
  <c r="BA23" i="32"/>
  <c r="AZ23" i="32"/>
  <c r="AY23" i="32"/>
  <c r="AX23" i="32"/>
  <c r="AW23" i="32"/>
  <c r="AV23" i="32"/>
  <c r="AU23"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M23" i="32"/>
  <c r="L23" i="32"/>
  <c r="K23" i="32"/>
  <c r="J23" i="32"/>
  <c r="I23" i="32"/>
  <c r="H23" i="32"/>
  <c r="G23" i="32"/>
  <c r="F23" i="32"/>
  <c r="E23" i="32"/>
  <c r="BV22" i="32"/>
  <c r="BU22" i="32"/>
  <c r="BT22" i="32"/>
  <c r="BS22" i="32"/>
  <c r="BR22" i="32"/>
  <c r="BQ22" i="32"/>
  <c r="BP22" i="32"/>
  <c r="BO22" i="32"/>
  <c r="BN22" i="32"/>
  <c r="BM22" i="32"/>
  <c r="BL22" i="32"/>
  <c r="BK22" i="32"/>
  <c r="BJ22" i="32"/>
  <c r="BI22" i="32"/>
  <c r="BH22" i="32"/>
  <c r="BG22" i="32"/>
  <c r="BF22" i="32"/>
  <c r="BE22" i="32"/>
  <c r="BD22" i="32"/>
  <c r="BC22" i="32"/>
  <c r="BB22" i="32"/>
  <c r="BA22" i="32"/>
  <c r="AZ22" i="32"/>
  <c r="AY22" i="32"/>
  <c r="AX22" i="32"/>
  <c r="AW22" i="32"/>
  <c r="AV22" i="32"/>
  <c r="AU22" i="32"/>
  <c r="AT22" i="32"/>
  <c r="AS22" i="32"/>
  <c r="AR22" i="32"/>
  <c r="AQ22" i="32"/>
  <c r="AP22" i="32"/>
  <c r="AO22" i="32"/>
  <c r="AN22" i="32"/>
  <c r="AM22" i="32"/>
  <c r="AL22" i="32"/>
  <c r="AK22" i="32"/>
  <c r="AJ22" i="32"/>
  <c r="AI22" i="32"/>
  <c r="AH22" i="32"/>
  <c r="AG22" i="32"/>
  <c r="AF22" i="32"/>
  <c r="AE22" i="32"/>
  <c r="AD22" i="32"/>
  <c r="AC22" i="32"/>
  <c r="AB22" i="32"/>
  <c r="AA22" i="32"/>
  <c r="Z22" i="32"/>
  <c r="Y22" i="32"/>
  <c r="X22" i="32"/>
  <c r="W22" i="32"/>
  <c r="V22" i="32"/>
  <c r="U22" i="32"/>
  <c r="T22" i="32"/>
  <c r="S22" i="32"/>
  <c r="R22" i="32"/>
  <c r="Q22" i="32"/>
  <c r="P22" i="32"/>
  <c r="O22" i="32"/>
  <c r="M22" i="32"/>
  <c r="L22" i="32"/>
  <c r="K22" i="32"/>
  <c r="J22" i="32"/>
  <c r="I22" i="32"/>
  <c r="H22" i="32"/>
  <c r="G22" i="32"/>
  <c r="F22" i="32"/>
  <c r="E22" i="32"/>
  <c r="BV21" i="32"/>
  <c r="BU21" i="32"/>
  <c r="BT21" i="32"/>
  <c r="BS21" i="32"/>
  <c r="BR21" i="32"/>
  <c r="BQ21" i="32"/>
  <c r="BP21" i="32"/>
  <c r="BO21" i="32"/>
  <c r="BN21" i="32"/>
  <c r="BM21" i="32"/>
  <c r="BL21" i="32"/>
  <c r="BK21" i="32"/>
  <c r="BJ21" i="32"/>
  <c r="BI21" i="32"/>
  <c r="BH21" i="32"/>
  <c r="BG21" i="32"/>
  <c r="BF21" i="32"/>
  <c r="BE21" i="32"/>
  <c r="BD21" i="32"/>
  <c r="BC21" i="32"/>
  <c r="BB21" i="32"/>
  <c r="BA21" i="32"/>
  <c r="AZ21" i="32"/>
  <c r="AY21" i="32"/>
  <c r="AX21" i="32"/>
  <c r="AW21" i="32"/>
  <c r="AV21" i="32"/>
  <c r="AU21" i="32"/>
  <c r="AT21" i="32"/>
  <c r="AS21" i="32"/>
  <c r="AR21" i="32"/>
  <c r="AQ21" i="32"/>
  <c r="AP21" i="32"/>
  <c r="AO21" i="32"/>
  <c r="AN21" i="32"/>
  <c r="AM21" i="32"/>
  <c r="AL21" i="32"/>
  <c r="AK21" i="32"/>
  <c r="AJ21" i="32"/>
  <c r="AI21" i="32"/>
  <c r="AH21" i="32"/>
  <c r="AG21" i="32"/>
  <c r="AF21" i="32"/>
  <c r="AE21" i="32"/>
  <c r="AD21" i="32"/>
  <c r="AC21" i="32"/>
  <c r="AB21" i="32"/>
  <c r="AA21" i="32"/>
  <c r="Z21" i="32"/>
  <c r="Y21" i="32"/>
  <c r="X21" i="32"/>
  <c r="W21" i="32"/>
  <c r="V21" i="32"/>
  <c r="U21" i="32"/>
  <c r="T21" i="32"/>
  <c r="S21" i="32"/>
  <c r="R21" i="32"/>
  <c r="Q21" i="32"/>
  <c r="P21" i="32"/>
  <c r="O21" i="32"/>
  <c r="M21" i="32"/>
  <c r="L21" i="32"/>
  <c r="K21" i="32"/>
  <c r="J21" i="32"/>
  <c r="I21" i="32"/>
  <c r="H21" i="32"/>
  <c r="G21" i="32"/>
  <c r="F21" i="32"/>
  <c r="E21" i="32"/>
  <c r="BV20" i="32"/>
  <c r="BU20" i="32"/>
  <c r="BT20" i="32"/>
  <c r="BS20" i="32"/>
  <c r="BR20" i="32"/>
  <c r="BQ20" i="32"/>
  <c r="BP20"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M20" i="32"/>
  <c r="L20" i="32"/>
  <c r="K20" i="32"/>
  <c r="J20" i="32"/>
  <c r="I20" i="32"/>
  <c r="H20" i="32"/>
  <c r="G20" i="32"/>
  <c r="F20" i="32"/>
  <c r="E20" i="32"/>
  <c r="BV19" i="32"/>
  <c r="BU19" i="32"/>
  <c r="BT19" i="32"/>
  <c r="BS19" i="32"/>
  <c r="BR19" i="32"/>
  <c r="BQ19" i="32"/>
  <c r="BP19" i="32"/>
  <c r="BO19" i="32"/>
  <c r="BN19" i="32"/>
  <c r="BM19" i="32"/>
  <c r="BL19"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M19" i="32"/>
  <c r="L19" i="32"/>
  <c r="K19" i="32"/>
  <c r="J19" i="32"/>
  <c r="I19" i="32"/>
  <c r="H19" i="32"/>
  <c r="G19" i="32"/>
  <c r="F19" i="32"/>
  <c r="E19" i="32"/>
  <c r="BV18" i="32"/>
  <c r="BU18" i="32"/>
  <c r="BT18" i="32"/>
  <c r="BS18" i="32"/>
  <c r="BR18" i="32"/>
  <c r="BQ18" i="32"/>
  <c r="BP18" i="32"/>
  <c r="BO18" i="32"/>
  <c r="BN18" i="32"/>
  <c r="BM18" i="32"/>
  <c r="BL18" i="32"/>
  <c r="BK18" i="32"/>
  <c r="BJ18" i="32"/>
  <c r="BI18" i="32"/>
  <c r="BH18" i="32"/>
  <c r="BG18" i="32"/>
  <c r="BF18" i="32"/>
  <c r="BE18" i="32"/>
  <c r="BD18" i="32"/>
  <c r="BC18" i="32"/>
  <c r="BB18" i="32"/>
  <c r="BA18" i="32"/>
  <c r="AZ18" i="32"/>
  <c r="AY18" i="32"/>
  <c r="AX18" i="32"/>
  <c r="AW18" i="32"/>
  <c r="AV18" i="32"/>
  <c r="AU18"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M18" i="32"/>
  <c r="L18" i="32"/>
  <c r="K18" i="32"/>
  <c r="J18" i="32"/>
  <c r="I18" i="32"/>
  <c r="H18" i="32"/>
  <c r="G18" i="32"/>
  <c r="F18" i="32"/>
  <c r="E18" i="32"/>
  <c r="BV17" i="32"/>
  <c r="BU17" i="32"/>
  <c r="BT17" i="32"/>
  <c r="BS17" i="32"/>
  <c r="BR17" i="32"/>
  <c r="BQ17" i="32"/>
  <c r="BP17" i="32"/>
  <c r="BO17" i="32"/>
  <c r="BN17" i="32"/>
  <c r="BM17" i="32"/>
  <c r="BL17" i="32"/>
  <c r="BK17" i="32"/>
  <c r="BJ17" i="32"/>
  <c r="BI17" i="32"/>
  <c r="BH17" i="32"/>
  <c r="BG17" i="32"/>
  <c r="BF17" i="32"/>
  <c r="BE17" i="32"/>
  <c r="BD17" i="32"/>
  <c r="BC17" i="32"/>
  <c r="BB17" i="32"/>
  <c r="BA17" i="32"/>
  <c r="AZ17" i="32"/>
  <c r="AY17" i="32"/>
  <c r="AX17" i="32"/>
  <c r="AW17" i="32"/>
  <c r="AV17" i="32"/>
  <c r="AU17" i="32"/>
  <c r="AT17" i="32"/>
  <c r="AS17" i="32"/>
  <c r="AR17" i="32"/>
  <c r="AQ17" i="32"/>
  <c r="AP17" i="32"/>
  <c r="AO17" i="32"/>
  <c r="AN17" i="32"/>
  <c r="AM17" i="32"/>
  <c r="AL17" i="32"/>
  <c r="AK17" i="32"/>
  <c r="AJ17" i="32"/>
  <c r="AI17" i="32"/>
  <c r="AH17" i="32"/>
  <c r="AG17" i="32"/>
  <c r="AF17" i="32"/>
  <c r="AE17" i="32"/>
  <c r="AD17" i="32"/>
  <c r="AC17" i="32"/>
  <c r="AB17" i="32"/>
  <c r="AA17" i="32"/>
  <c r="Z17" i="32"/>
  <c r="Y17" i="32"/>
  <c r="X17" i="32"/>
  <c r="W17" i="32"/>
  <c r="V17" i="32"/>
  <c r="U17" i="32"/>
  <c r="T17" i="32"/>
  <c r="S17" i="32"/>
  <c r="R17" i="32"/>
  <c r="Q17" i="32"/>
  <c r="P17" i="32"/>
  <c r="O17" i="32"/>
  <c r="M17" i="32"/>
  <c r="L17" i="32"/>
  <c r="K17" i="32"/>
  <c r="J17" i="32"/>
  <c r="I17" i="32"/>
  <c r="H17" i="32"/>
  <c r="G17" i="32"/>
  <c r="F17" i="32"/>
  <c r="E17" i="32"/>
  <c r="BV16" i="32"/>
  <c r="BU16" i="32"/>
  <c r="BT16"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M16" i="32"/>
  <c r="L16" i="32"/>
  <c r="K16" i="32"/>
  <c r="J16" i="32"/>
  <c r="I16" i="32"/>
  <c r="H16" i="32"/>
  <c r="G16" i="32"/>
  <c r="F16" i="32"/>
  <c r="E16" i="32"/>
  <c r="BV15" i="32"/>
  <c r="BU15" i="32"/>
  <c r="BT15" i="32"/>
  <c r="BS15" i="32"/>
  <c r="BR15" i="32"/>
  <c r="BQ15" i="32"/>
  <c r="BP15" i="32"/>
  <c r="BO15" i="32"/>
  <c r="BN15" i="32"/>
  <c r="BM15" i="32"/>
  <c r="BL15" i="32"/>
  <c r="BK15" i="32"/>
  <c r="BJ15" i="32"/>
  <c r="BI15" i="32"/>
  <c r="BH15" i="32"/>
  <c r="BG15" i="32"/>
  <c r="BF15" i="32"/>
  <c r="BE15" i="32"/>
  <c r="BD15" i="32"/>
  <c r="BC15" i="32"/>
  <c r="BB15" i="32"/>
  <c r="BA15" i="32"/>
  <c r="AZ15" i="32"/>
  <c r="AY15" i="32"/>
  <c r="AX15" i="32"/>
  <c r="AW15" i="32"/>
  <c r="AV15" i="32"/>
  <c r="AU15" i="32"/>
  <c r="AT15" i="32"/>
  <c r="AS15" i="32"/>
  <c r="AR15" i="32"/>
  <c r="AQ15" i="32"/>
  <c r="AP15" i="32"/>
  <c r="AO15" i="32"/>
  <c r="AN15" i="32"/>
  <c r="AM15" i="32"/>
  <c r="AL15" i="32"/>
  <c r="AK15" i="32"/>
  <c r="AJ15" i="32"/>
  <c r="AI15" i="32"/>
  <c r="AH15" i="32"/>
  <c r="AG15" i="32"/>
  <c r="AF15" i="32"/>
  <c r="AE15" i="32"/>
  <c r="AD15" i="32"/>
  <c r="AC15" i="32"/>
  <c r="AB15" i="32"/>
  <c r="AA15" i="32"/>
  <c r="Z15" i="32"/>
  <c r="Y15" i="32"/>
  <c r="X15" i="32"/>
  <c r="W15" i="32"/>
  <c r="V15" i="32"/>
  <c r="U15" i="32"/>
  <c r="T15" i="32"/>
  <c r="S15" i="32"/>
  <c r="R15" i="32"/>
  <c r="Q15" i="32"/>
  <c r="P15" i="32"/>
  <c r="O15" i="32"/>
  <c r="M15" i="32"/>
  <c r="L15" i="32"/>
  <c r="K15" i="32"/>
  <c r="J15" i="32"/>
  <c r="I15" i="32"/>
  <c r="H15" i="32"/>
  <c r="G15" i="32"/>
  <c r="F15" i="32"/>
  <c r="E15" i="32"/>
  <c r="BV14" i="32"/>
  <c r="BU14" i="32"/>
  <c r="BT14" i="32"/>
  <c r="BS14" i="32"/>
  <c r="BR14" i="32"/>
  <c r="BQ14" i="32"/>
  <c r="BP14" i="32"/>
  <c r="BO14" i="32"/>
  <c r="BN14" i="32"/>
  <c r="BM14" i="32"/>
  <c r="BL14" i="32"/>
  <c r="BK14" i="32"/>
  <c r="BJ14" i="32"/>
  <c r="BI14" i="32"/>
  <c r="BH14" i="32"/>
  <c r="BG14" i="32"/>
  <c r="BF14"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M14" i="32"/>
  <c r="L14" i="32"/>
  <c r="K14" i="32"/>
  <c r="J14" i="32"/>
  <c r="I14" i="32"/>
  <c r="H14" i="32"/>
  <c r="G14" i="32"/>
  <c r="F14" i="32"/>
  <c r="E14" i="32"/>
  <c r="BV13" i="32"/>
  <c r="BU13" i="32"/>
  <c r="BT13" i="32"/>
  <c r="BS13" i="32"/>
  <c r="BR13" i="32"/>
  <c r="BQ13" i="32"/>
  <c r="BP13" i="32"/>
  <c r="BO13" i="32"/>
  <c r="BN13" i="32"/>
  <c r="BM13" i="32"/>
  <c r="BL13" i="32"/>
  <c r="BK13" i="32"/>
  <c r="BJ13" i="32"/>
  <c r="BI13" i="32"/>
  <c r="BH13" i="32"/>
  <c r="BG13" i="32"/>
  <c r="BF13" i="32"/>
  <c r="BE13" i="32"/>
  <c r="BD13" i="32"/>
  <c r="BC13" i="32"/>
  <c r="BB13" i="32"/>
  <c r="BA13" i="32"/>
  <c r="AZ13" i="32"/>
  <c r="AY13" i="32"/>
  <c r="AX13" i="32"/>
  <c r="AW13" i="32"/>
  <c r="AV13" i="32"/>
  <c r="AU13" i="32"/>
  <c r="AT13" i="32"/>
  <c r="AS13" i="32"/>
  <c r="AR13" i="32"/>
  <c r="AQ13" i="32"/>
  <c r="AP13" i="32"/>
  <c r="AO13" i="32"/>
  <c r="AN13" i="32"/>
  <c r="AM13" i="32"/>
  <c r="AL13" i="32"/>
  <c r="AK13" i="32"/>
  <c r="AJ13" i="32"/>
  <c r="AI13" i="32"/>
  <c r="AH13" i="32"/>
  <c r="AG13" i="32"/>
  <c r="AF13" i="32"/>
  <c r="AE13" i="32"/>
  <c r="AD13" i="32"/>
  <c r="AC13" i="32"/>
  <c r="AB13" i="32"/>
  <c r="AA13" i="32"/>
  <c r="Z13" i="32"/>
  <c r="Y13" i="32"/>
  <c r="X13" i="32"/>
  <c r="W13" i="32"/>
  <c r="V13" i="32"/>
  <c r="U13" i="32"/>
  <c r="T13" i="32"/>
  <c r="S13" i="32"/>
  <c r="R13" i="32"/>
  <c r="Q13" i="32"/>
  <c r="P13" i="32"/>
  <c r="O13" i="32"/>
  <c r="M13" i="32"/>
  <c r="L13" i="32"/>
  <c r="K13" i="32"/>
  <c r="J13" i="32"/>
  <c r="I13" i="32"/>
  <c r="H13" i="32"/>
  <c r="G13" i="32"/>
  <c r="F13" i="32"/>
  <c r="E13" i="32"/>
  <c r="BV12" i="32"/>
  <c r="BU12" i="32"/>
  <c r="BT12" i="32"/>
  <c r="BS12" i="32"/>
  <c r="BR12" i="32"/>
  <c r="BQ12" i="32"/>
  <c r="BP12" i="32"/>
  <c r="BO12" i="32"/>
  <c r="BN12" i="32"/>
  <c r="BM12" i="32"/>
  <c r="BL12" i="32"/>
  <c r="BK12" i="32"/>
  <c r="BJ12" i="32"/>
  <c r="BI12" i="32"/>
  <c r="BH12" i="32"/>
  <c r="BG12" i="32"/>
  <c r="BF12" i="32"/>
  <c r="BE12" i="32"/>
  <c r="BD12" i="32"/>
  <c r="BC12" i="32"/>
  <c r="BB12" i="32"/>
  <c r="BA12" i="32"/>
  <c r="AZ12" i="32"/>
  <c r="AY12" i="32"/>
  <c r="AX12" i="32"/>
  <c r="AW12" i="32"/>
  <c r="AV12" i="32"/>
  <c r="AU12" i="32"/>
  <c r="AT12" i="32"/>
  <c r="AS12" i="32"/>
  <c r="AR12" i="32"/>
  <c r="AQ12" i="32"/>
  <c r="AP12" i="32"/>
  <c r="AO12" i="32"/>
  <c r="AN12" i="32"/>
  <c r="AM12" i="32"/>
  <c r="AL12" i="32"/>
  <c r="AK12" i="32"/>
  <c r="AJ12" i="32"/>
  <c r="AI12" i="32"/>
  <c r="AH12" i="32"/>
  <c r="AG12" i="32"/>
  <c r="AF12" i="32"/>
  <c r="AE12" i="32"/>
  <c r="AD12" i="32"/>
  <c r="AC12" i="32"/>
  <c r="AB12" i="32"/>
  <c r="AA12" i="32"/>
  <c r="Z12" i="32"/>
  <c r="Y12" i="32"/>
  <c r="X12" i="32"/>
  <c r="W12" i="32"/>
  <c r="V12" i="32"/>
  <c r="U12" i="32"/>
  <c r="T12" i="32"/>
  <c r="S12" i="32"/>
  <c r="R12" i="32"/>
  <c r="Q12" i="32"/>
  <c r="P12" i="32"/>
  <c r="O12" i="32"/>
  <c r="M12" i="32"/>
  <c r="L12" i="32"/>
  <c r="K12" i="32"/>
  <c r="J12" i="32"/>
  <c r="I12" i="32"/>
  <c r="H12" i="32"/>
  <c r="G12" i="32"/>
  <c r="F12" i="32"/>
  <c r="E12" i="32"/>
  <c r="BV11" i="32"/>
  <c r="BU11" i="32"/>
  <c r="BT11" i="32"/>
  <c r="BS11" i="32"/>
  <c r="BR11" i="32"/>
  <c r="BQ11" i="32"/>
  <c r="BP11" i="32"/>
  <c r="BO11" i="32"/>
  <c r="BN11" i="32"/>
  <c r="BM11" i="32"/>
  <c r="BL11" i="32"/>
  <c r="BK11" i="32"/>
  <c r="BJ11" i="32"/>
  <c r="BI11" i="32"/>
  <c r="BH11" i="32"/>
  <c r="BG11" i="32"/>
  <c r="BF11" i="32"/>
  <c r="BE11" i="32"/>
  <c r="BD11" i="32"/>
  <c r="BC11" i="32"/>
  <c r="BB11" i="32"/>
  <c r="BA11" i="32"/>
  <c r="AZ11" i="32"/>
  <c r="AY11" i="32"/>
  <c r="AX11" i="32"/>
  <c r="AW11" i="32"/>
  <c r="AV11" i="32"/>
  <c r="AU11" i="32"/>
  <c r="AT11" i="32"/>
  <c r="AS11" i="32"/>
  <c r="AR11" i="32"/>
  <c r="AQ11" i="32"/>
  <c r="AP11" i="32"/>
  <c r="AO11" i="32"/>
  <c r="AN11" i="32"/>
  <c r="AM11" i="32"/>
  <c r="AL11" i="32"/>
  <c r="AK11" i="32"/>
  <c r="AJ11" i="32"/>
  <c r="AI11" i="32"/>
  <c r="AH11" i="32"/>
  <c r="AG11" i="32"/>
  <c r="AF11" i="32"/>
  <c r="AE11" i="32"/>
  <c r="AD11" i="32"/>
  <c r="AC11" i="32"/>
  <c r="AB11" i="32"/>
  <c r="AA11" i="32"/>
  <c r="Z11" i="32"/>
  <c r="Y11" i="32"/>
  <c r="X11" i="32"/>
  <c r="W11" i="32"/>
  <c r="V11" i="32"/>
  <c r="U11" i="32"/>
  <c r="T11" i="32"/>
  <c r="S11" i="32"/>
  <c r="R11" i="32"/>
  <c r="Q11" i="32"/>
  <c r="P11" i="32"/>
  <c r="O11" i="32"/>
  <c r="M11" i="32"/>
  <c r="L11" i="32"/>
  <c r="K11" i="32"/>
  <c r="J11" i="32"/>
  <c r="I11" i="32"/>
  <c r="H11" i="32"/>
  <c r="G11" i="32"/>
  <c r="F11" i="32"/>
  <c r="E11" i="32"/>
  <c r="BV10" i="32"/>
  <c r="BU10" i="32"/>
  <c r="BT10" i="32"/>
  <c r="BS10" i="32"/>
  <c r="BR10" i="32"/>
  <c r="BQ10" i="32"/>
  <c r="BP10" i="32"/>
  <c r="BO10" i="32"/>
  <c r="BN10" i="32"/>
  <c r="BM10" i="32"/>
  <c r="BL10" i="32"/>
  <c r="BK10" i="32"/>
  <c r="BJ10" i="32"/>
  <c r="BI10" i="32"/>
  <c r="BH10" i="32"/>
  <c r="BG10" i="32"/>
  <c r="BF10" i="32"/>
  <c r="BE10" i="32"/>
  <c r="BD10" i="32"/>
  <c r="BC10" i="32"/>
  <c r="BB10" i="32"/>
  <c r="BA10" i="32"/>
  <c r="AZ10" i="32"/>
  <c r="AY10" i="32"/>
  <c r="AX10" i="32"/>
  <c r="AW10" i="32"/>
  <c r="AV10" i="32"/>
  <c r="AU10"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U10" i="32"/>
  <c r="T10" i="32"/>
  <c r="S10" i="32"/>
  <c r="R10" i="32"/>
  <c r="Q10" i="32"/>
  <c r="P10" i="32"/>
  <c r="O10" i="32"/>
  <c r="M10" i="32"/>
  <c r="L10" i="32"/>
  <c r="K10" i="32"/>
  <c r="J10" i="32"/>
  <c r="I10" i="32"/>
  <c r="H10" i="32"/>
  <c r="G10" i="32"/>
  <c r="F10" i="32"/>
  <c r="E10" i="32"/>
  <c r="BV9" i="32"/>
  <c r="BU9" i="32"/>
  <c r="BT9" i="32"/>
  <c r="BS9" i="32"/>
  <c r="BR9" i="32"/>
  <c r="BQ9" i="32"/>
  <c r="BP9" i="32"/>
  <c r="BO9" i="32"/>
  <c r="BN9" i="32"/>
  <c r="BM9" i="32"/>
  <c r="BL9" i="32"/>
  <c r="BK9" i="32"/>
  <c r="BJ9" i="32"/>
  <c r="BI9" i="32"/>
  <c r="BH9" i="32"/>
  <c r="BG9" i="32"/>
  <c r="BF9" i="32"/>
  <c r="BE9" i="32"/>
  <c r="BD9" i="32"/>
  <c r="BC9" i="32"/>
  <c r="BB9" i="32"/>
  <c r="BA9" i="32"/>
  <c r="AZ9" i="32"/>
  <c r="AY9" i="32"/>
  <c r="AX9" i="32"/>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M9" i="32"/>
  <c r="L9" i="32"/>
  <c r="K9" i="32"/>
  <c r="J9" i="32"/>
  <c r="I9" i="32"/>
  <c r="H9" i="32"/>
  <c r="G9" i="32"/>
  <c r="F9" i="32"/>
  <c r="E9" i="32"/>
  <c r="BV8" i="32"/>
  <c r="BU8" i="32"/>
  <c r="BT8" i="32"/>
  <c r="BS8" i="32"/>
  <c r="BR8" i="32"/>
  <c r="BQ8" i="32"/>
  <c r="BP8"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M8" i="32"/>
  <c r="L8" i="32"/>
  <c r="K8" i="32"/>
  <c r="J8" i="32"/>
  <c r="I8" i="32"/>
  <c r="H8" i="32"/>
  <c r="G8" i="32"/>
  <c r="F8" i="32"/>
  <c r="E8" i="32"/>
  <c r="BV7" i="32"/>
  <c r="BU7" i="32"/>
  <c r="BT7" i="32"/>
  <c r="BS7" i="32"/>
  <c r="BR7" i="32"/>
  <c r="BQ7" i="32"/>
  <c r="BP7" i="32"/>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AO7" i="32"/>
  <c r="AN7" i="32"/>
  <c r="AM7" i="32"/>
  <c r="AL7" i="32"/>
  <c r="AK7" i="32"/>
  <c r="AJ7" i="32"/>
  <c r="AI7" i="32"/>
  <c r="AH7" i="32"/>
  <c r="AG7" i="32"/>
  <c r="AF7" i="32"/>
  <c r="AE7" i="32"/>
  <c r="AD7" i="32"/>
  <c r="AC7" i="32"/>
  <c r="AB7" i="32"/>
  <c r="AA7" i="32"/>
  <c r="Z7" i="32"/>
  <c r="Y7" i="32"/>
  <c r="X7" i="32"/>
  <c r="W7" i="32"/>
  <c r="V7" i="32"/>
  <c r="U7" i="32"/>
  <c r="T7" i="32"/>
  <c r="S7" i="32"/>
  <c r="R7" i="32"/>
  <c r="Q7" i="32"/>
  <c r="P7" i="32"/>
  <c r="O7" i="32"/>
  <c r="M7" i="32"/>
  <c r="L7" i="32"/>
  <c r="K7" i="32"/>
  <c r="J7" i="32"/>
  <c r="I7" i="32"/>
  <c r="H7" i="32"/>
  <c r="G7" i="32"/>
  <c r="F7" i="32"/>
  <c r="E7" i="32"/>
  <c r="BV6" i="32"/>
  <c r="BU6" i="32"/>
  <c r="BT6" i="32"/>
  <c r="BS6" i="32"/>
  <c r="BR6" i="32"/>
  <c r="BQ6" i="32"/>
  <c r="BP6" i="32"/>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AO6" i="32"/>
  <c r="AN6" i="32"/>
  <c r="AM6" i="32"/>
  <c r="AL6" i="32"/>
  <c r="AK6" i="32"/>
  <c r="AJ6" i="32"/>
  <c r="AI6" i="32"/>
  <c r="AH6" i="32"/>
  <c r="AG6" i="32"/>
  <c r="AF6" i="32"/>
  <c r="AE6" i="32"/>
  <c r="AD6" i="32"/>
  <c r="AC6" i="32"/>
  <c r="AB6" i="32"/>
  <c r="AA6" i="32"/>
  <c r="Z6" i="32"/>
  <c r="Y6" i="32"/>
  <c r="X6" i="32"/>
  <c r="W6" i="32"/>
  <c r="V6" i="32"/>
  <c r="U6" i="32"/>
  <c r="T6" i="32"/>
  <c r="S6" i="32"/>
  <c r="R6" i="32"/>
  <c r="Q6" i="32"/>
  <c r="P6" i="32"/>
  <c r="O6" i="32"/>
  <c r="M6" i="32"/>
  <c r="L6" i="32"/>
  <c r="K6" i="32"/>
  <c r="J6" i="32"/>
  <c r="I6" i="32"/>
  <c r="H6" i="32"/>
  <c r="G6" i="32"/>
  <c r="F6" i="32"/>
  <c r="E6" i="32"/>
  <c r="BV5" i="32"/>
  <c r="BV48" i="32" s="1"/>
  <c r="BU5" i="32"/>
  <c r="BU48" i="32" s="1"/>
  <c r="BT5" i="32"/>
  <c r="BT48" i="32" s="1"/>
  <c r="BS5" i="32"/>
  <c r="BS48" i="32" s="1"/>
  <c r="BR5" i="32"/>
  <c r="BR48" i="32" s="1"/>
  <c r="BQ5" i="32"/>
  <c r="BQ48" i="32" s="1"/>
  <c r="BP5" i="32"/>
  <c r="BP48" i="32" s="1"/>
  <c r="BO5" i="32"/>
  <c r="BO48" i="32" s="1"/>
  <c r="BN5" i="32"/>
  <c r="BN48" i="32" s="1"/>
  <c r="BM5" i="32"/>
  <c r="BM48" i="32" s="1"/>
  <c r="BL5" i="32"/>
  <c r="BL48" i="32" s="1"/>
  <c r="BK5" i="32"/>
  <c r="BK48" i="32" s="1"/>
  <c r="BJ5" i="32"/>
  <c r="BJ48" i="32" s="1"/>
  <c r="BI5" i="32"/>
  <c r="BI48" i="32" s="1"/>
  <c r="BH5" i="32"/>
  <c r="BH48" i="32" s="1"/>
  <c r="BG5" i="32"/>
  <c r="BG48" i="32" s="1"/>
  <c r="BF5" i="32"/>
  <c r="BF48" i="32" s="1"/>
  <c r="BE5" i="32"/>
  <c r="BE48" i="32" s="1"/>
  <c r="BD5" i="32"/>
  <c r="BD48" i="32" s="1"/>
  <c r="BC5" i="32"/>
  <c r="BC48" i="32" s="1"/>
  <c r="BB5" i="32"/>
  <c r="BB48" i="32" s="1"/>
  <c r="BA5" i="32"/>
  <c r="BA48" i="32" s="1"/>
  <c r="AZ5" i="32"/>
  <c r="AZ48" i="32" s="1"/>
  <c r="AY5" i="32"/>
  <c r="AY48" i="32" s="1"/>
  <c r="AX5" i="32"/>
  <c r="AX48" i="32" s="1"/>
  <c r="AW5" i="32"/>
  <c r="AW48" i="32" s="1"/>
  <c r="AV5" i="32"/>
  <c r="AV48" i="32" s="1"/>
  <c r="AU5" i="32"/>
  <c r="AU48" i="32" s="1"/>
  <c r="AT5" i="32"/>
  <c r="AT48" i="32" s="1"/>
  <c r="AS5" i="32"/>
  <c r="AS48" i="32" s="1"/>
  <c r="AR5" i="32"/>
  <c r="AR48" i="32" s="1"/>
  <c r="AQ5" i="32"/>
  <c r="AQ48" i="32" s="1"/>
  <c r="AP5" i="32"/>
  <c r="AP48" i="32" s="1"/>
  <c r="AO5" i="32"/>
  <c r="AO48" i="32" s="1"/>
  <c r="AN5" i="32"/>
  <c r="AN48" i="32" s="1"/>
  <c r="AM5" i="32"/>
  <c r="AM48" i="32" s="1"/>
  <c r="AL5" i="32"/>
  <c r="AL48" i="32" s="1"/>
  <c r="AK5" i="32"/>
  <c r="AK48" i="32" s="1"/>
  <c r="AJ5" i="32"/>
  <c r="AJ48" i="32" s="1"/>
  <c r="AI5" i="32"/>
  <c r="AI48" i="32" s="1"/>
  <c r="AH5" i="32"/>
  <c r="AH48" i="32" s="1"/>
  <c r="AG5" i="32"/>
  <c r="AG48" i="32" s="1"/>
  <c r="AF5" i="32"/>
  <c r="AF48" i="32" s="1"/>
  <c r="AE5" i="32"/>
  <c r="AE48" i="32" s="1"/>
  <c r="AD5" i="32"/>
  <c r="AD48" i="32" s="1"/>
  <c r="AC5" i="32"/>
  <c r="AC48" i="32" s="1"/>
  <c r="AB5" i="32"/>
  <c r="AB48" i="32" s="1"/>
  <c r="AA5" i="32"/>
  <c r="AA48" i="32" s="1"/>
  <c r="Z5" i="32"/>
  <c r="Z48" i="32" s="1"/>
  <c r="Y5" i="32"/>
  <c r="Y48" i="32" s="1"/>
  <c r="X5" i="32"/>
  <c r="X48" i="32" s="1"/>
  <c r="W5" i="32"/>
  <c r="W48" i="32" s="1"/>
  <c r="V5" i="32"/>
  <c r="V48" i="32" s="1"/>
  <c r="U5" i="32"/>
  <c r="U48" i="32" s="1"/>
  <c r="T5" i="32"/>
  <c r="T48" i="32" s="1"/>
  <c r="S5" i="32"/>
  <c r="S48" i="32" s="1"/>
  <c r="R5" i="32"/>
  <c r="R48" i="32" s="1"/>
  <c r="Q5" i="32"/>
  <c r="Q48" i="32" s="1"/>
  <c r="P5" i="32"/>
  <c r="P48" i="32" s="1"/>
  <c r="O5" i="32"/>
  <c r="O48" i="32" s="1"/>
  <c r="M5" i="32"/>
  <c r="M48" i="32" s="1"/>
  <c r="L5" i="32"/>
  <c r="L48" i="32" s="1"/>
  <c r="K5" i="32"/>
  <c r="K48" i="32" s="1"/>
  <c r="J5" i="32"/>
  <c r="J48" i="32" s="1"/>
  <c r="I5" i="32"/>
  <c r="I48" i="32" s="1"/>
  <c r="H5" i="32"/>
  <c r="H48" i="32" s="1"/>
  <c r="G5" i="32"/>
  <c r="G48" i="32" s="1"/>
  <c r="F5" i="32"/>
  <c r="F48" i="32" s="1"/>
  <c r="E5" i="32"/>
  <c r="E48" i="32" s="1"/>
  <c r="D5" i="32"/>
  <c r="D48" i="32" s="1"/>
  <c r="E61" i="31"/>
  <c r="F48" i="31"/>
  <c r="G61" i="31"/>
  <c r="H61" i="31"/>
  <c r="I48" i="31"/>
  <c r="J61" i="31"/>
  <c r="K61" i="31"/>
  <c r="L61" i="31"/>
  <c r="M48" i="31"/>
  <c r="N48" i="31"/>
  <c r="O61" i="31"/>
  <c r="P61" i="31"/>
  <c r="Q61" i="31"/>
  <c r="R61" i="31"/>
  <c r="S48" i="31"/>
  <c r="T48" i="31"/>
  <c r="U48" i="31"/>
  <c r="V48" i="31"/>
  <c r="W48" i="31"/>
  <c r="X48" i="31"/>
  <c r="Y48" i="31"/>
  <c r="Z61" i="31"/>
  <c r="AA61" i="31"/>
  <c r="AB48" i="31"/>
  <c r="AC48" i="31"/>
  <c r="AD61" i="31"/>
  <c r="AE48" i="31"/>
  <c r="AF61" i="31"/>
  <c r="AG61" i="31"/>
  <c r="AH48" i="31"/>
  <c r="AI48" i="31"/>
  <c r="AJ61" i="31"/>
  <c r="AK61" i="31"/>
  <c r="AL61" i="31"/>
  <c r="AM61" i="31"/>
  <c r="AN48" i="31"/>
  <c r="AO48" i="31"/>
  <c r="AP48" i="31"/>
  <c r="AQ61" i="31"/>
  <c r="AR61" i="31"/>
  <c r="AS48" i="31"/>
  <c r="AT61" i="31"/>
  <c r="AU61" i="31"/>
  <c r="AV48" i="31"/>
  <c r="AW61" i="31"/>
  <c r="AX48" i="31"/>
  <c r="AZ48" i="31"/>
  <c r="BA48" i="31"/>
  <c r="BB61" i="31"/>
  <c r="BC61" i="31"/>
  <c r="BD48" i="31"/>
  <c r="BE61" i="31"/>
  <c r="BF61" i="31"/>
  <c r="BG61" i="31"/>
  <c r="BH61" i="31"/>
  <c r="BI61" i="31"/>
  <c r="BJ61" i="31"/>
  <c r="BK48" i="31"/>
  <c r="BL48" i="31"/>
  <c r="BM61" i="31"/>
  <c r="BN61" i="31"/>
  <c r="BO48" i="31"/>
  <c r="BP48" i="31"/>
  <c r="BQ48" i="31"/>
  <c r="BR61" i="31"/>
  <c r="BS61" i="31"/>
  <c r="BT48" i="31"/>
  <c r="BU61" i="31"/>
  <c r="BV48" i="31"/>
  <c r="AR48" i="31"/>
  <c r="BE48" i="31"/>
  <c r="S61" i="31"/>
  <c r="AN61" i="31"/>
  <c r="AO61" i="31"/>
  <c r="AP61" i="31"/>
  <c r="BV61" i="31"/>
  <c r="E62" i="31"/>
  <c r="F62" i="31"/>
  <c r="G62" i="31"/>
  <c r="H62" i="31"/>
  <c r="I62" i="31"/>
  <c r="J62" i="31"/>
  <c r="K62" i="31"/>
  <c r="L62" i="31"/>
  <c r="M62" i="31"/>
  <c r="N62" i="31"/>
  <c r="O62" i="31"/>
  <c r="P62" i="31"/>
  <c r="Q62" i="31"/>
  <c r="R62" i="31"/>
  <c r="S62" i="31"/>
  <c r="T62" i="31"/>
  <c r="U62" i="31"/>
  <c r="V62" i="31"/>
  <c r="W62" i="31"/>
  <c r="X62" i="31"/>
  <c r="Y62" i="31"/>
  <c r="Z62" i="31"/>
  <c r="AA62" i="31"/>
  <c r="AB62" i="31"/>
  <c r="AC62" i="31"/>
  <c r="AD62" i="31"/>
  <c r="AE62" i="31"/>
  <c r="AF62" i="31"/>
  <c r="AG62" i="31"/>
  <c r="AH62" i="31"/>
  <c r="AI62" i="31"/>
  <c r="AJ62" i="31"/>
  <c r="AK62" i="31"/>
  <c r="AL62" i="31"/>
  <c r="AM62" i="31"/>
  <c r="AN62" i="31"/>
  <c r="AO62" i="31"/>
  <c r="AP62" i="31"/>
  <c r="AQ62" i="31"/>
  <c r="AR62" i="31"/>
  <c r="AS62" i="31"/>
  <c r="AT62" i="31"/>
  <c r="AU62" i="31"/>
  <c r="AV62" i="31"/>
  <c r="AW62" i="31"/>
  <c r="AX62" i="31"/>
  <c r="AZ62" i="31"/>
  <c r="BA62" i="31"/>
  <c r="BB62" i="31"/>
  <c r="BC62" i="31"/>
  <c r="BD62" i="31"/>
  <c r="BE62" i="31"/>
  <c r="BF62" i="31"/>
  <c r="BG62" i="31"/>
  <c r="BH62" i="31"/>
  <c r="BI62" i="31"/>
  <c r="BJ62" i="31"/>
  <c r="BK62" i="31"/>
  <c r="BL62" i="31"/>
  <c r="BM62" i="31"/>
  <c r="BN62" i="31"/>
  <c r="BO62" i="31"/>
  <c r="BP62" i="31"/>
  <c r="BQ62" i="31"/>
  <c r="BR62" i="31"/>
  <c r="BS62" i="31"/>
  <c r="BT62" i="31"/>
  <c r="BU62" i="31"/>
  <c r="BV62" i="31"/>
  <c r="E63" i="31"/>
  <c r="F63" i="31"/>
  <c r="G63" i="31"/>
  <c r="H63" i="31"/>
  <c r="I63" i="31"/>
  <c r="J63" i="31"/>
  <c r="K63" i="31"/>
  <c r="L63" i="31"/>
  <c r="M63" i="31"/>
  <c r="N63" i="31"/>
  <c r="O63" i="31"/>
  <c r="P63" i="31"/>
  <c r="Q63" i="31"/>
  <c r="R63" i="31"/>
  <c r="S63" i="31"/>
  <c r="T63" i="31"/>
  <c r="U63" i="31"/>
  <c r="V63" i="31"/>
  <c r="W63" i="31"/>
  <c r="X63" i="31"/>
  <c r="Y63" i="31"/>
  <c r="Z63" i="31"/>
  <c r="AA63" i="31"/>
  <c r="AB63" i="31"/>
  <c r="AC63" i="31"/>
  <c r="AD63" i="31"/>
  <c r="AE63" i="31"/>
  <c r="AF63" i="31"/>
  <c r="AG63" i="31"/>
  <c r="AH63" i="31"/>
  <c r="AI63" i="31"/>
  <c r="AJ63" i="31"/>
  <c r="AK63" i="31"/>
  <c r="AL63" i="31"/>
  <c r="AM63" i="31"/>
  <c r="AN63" i="31"/>
  <c r="AO63" i="31"/>
  <c r="AP63" i="31"/>
  <c r="AQ63" i="31"/>
  <c r="AR63" i="31"/>
  <c r="AS63" i="31"/>
  <c r="AT63" i="31"/>
  <c r="AU63" i="31"/>
  <c r="AV63" i="31"/>
  <c r="AW63" i="31"/>
  <c r="AX63" i="31"/>
  <c r="AZ63" i="31"/>
  <c r="BA63" i="31"/>
  <c r="BB63" i="31"/>
  <c r="BC63" i="31"/>
  <c r="BD63" i="31"/>
  <c r="BE63" i="31"/>
  <c r="BF63" i="31"/>
  <c r="BG63" i="31"/>
  <c r="BH63" i="31"/>
  <c r="BI63" i="31"/>
  <c r="BJ63" i="31"/>
  <c r="BK63" i="31"/>
  <c r="BL63" i="31"/>
  <c r="BM63" i="31"/>
  <c r="BN63" i="31"/>
  <c r="BO63" i="31"/>
  <c r="BP63" i="31"/>
  <c r="BQ63" i="31"/>
  <c r="BR63" i="31"/>
  <c r="BS63" i="31"/>
  <c r="BT63" i="31"/>
  <c r="BU63" i="31"/>
  <c r="BV63" i="31"/>
  <c r="D61" i="31"/>
  <c r="C64" i="30"/>
  <c r="C66" i="29"/>
  <c r="AB61" i="31" l="1"/>
  <c r="AA48" i="31"/>
  <c r="N61" i="31"/>
  <c r="Z48" i="31"/>
  <c r="BS48" i="31"/>
  <c r="BN48" i="31"/>
  <c r="L48" i="31"/>
  <c r="BQ61" i="31"/>
  <c r="BC48" i="31"/>
  <c r="M61" i="31"/>
  <c r="BD61" i="31"/>
  <c r="AZ61" i="31"/>
  <c r="AK48" i="31"/>
  <c r="BR48" i="31"/>
  <c r="I61" i="31"/>
  <c r="BB48" i="31"/>
  <c r="BA61" i="31"/>
  <c r="BT61" i="31"/>
  <c r="W61" i="31"/>
  <c r="AL48" i="31"/>
  <c r="Y61" i="31"/>
  <c r="X61" i="31"/>
  <c r="BP61" i="31"/>
  <c r="K48" i="31"/>
  <c r="AM48" i="31"/>
  <c r="V61" i="31"/>
  <c r="F61" i="31"/>
  <c r="AG48" i="31"/>
  <c r="BM48" i="31"/>
  <c r="AV61" i="31"/>
  <c r="U61" i="31"/>
  <c r="AW48" i="31"/>
  <c r="R48" i="31"/>
  <c r="BL61" i="31"/>
  <c r="BK61" i="31"/>
  <c r="AI61" i="31"/>
  <c r="T61" i="31"/>
  <c r="AH61" i="31"/>
  <c r="G48" i="31"/>
  <c r="AC61" i="31"/>
  <c r="BI48" i="31"/>
  <c r="P48" i="31"/>
  <c r="AS61" i="31"/>
  <c r="BH48" i="31"/>
  <c r="Q48" i="31"/>
  <c r="D48" i="31"/>
  <c r="AD48" i="31"/>
  <c r="AT48" i="31"/>
  <c r="AE61" i="31"/>
  <c r="BO61" i="31"/>
  <c r="AX61" i="31"/>
  <c r="AU48" i="31"/>
  <c r="O48" i="31"/>
  <c r="BJ48" i="31"/>
  <c r="BG48" i="31"/>
  <c r="AQ48" i="31"/>
  <c r="BU48" i="31"/>
  <c r="BF48" i="31"/>
  <c r="J48" i="31"/>
  <c r="H48" i="31"/>
  <c r="E48" i="31"/>
  <c r="AJ48" i="31"/>
  <c r="AF48" i="31"/>
  <c r="BU15" i="63"/>
  <c r="BV15" i="63"/>
  <c r="BU16" i="63"/>
  <c r="BV16" i="63"/>
  <c r="BU17" i="63"/>
  <c r="BV17" i="63"/>
  <c r="BU18" i="63"/>
  <c r="BV18" i="63"/>
  <c r="BW14" i="63"/>
  <c r="J14" i="63"/>
  <c r="K14" i="63"/>
  <c r="L14" i="63"/>
  <c r="M14" i="63"/>
  <c r="N14" i="63"/>
  <c r="O14" i="63"/>
  <c r="P14" i="63"/>
  <c r="Q14" i="63"/>
  <c r="R14" i="63"/>
  <c r="S14" i="63"/>
  <c r="T14" i="63"/>
  <c r="U14" i="63"/>
  <c r="V14" i="63"/>
  <c r="W14" i="63"/>
  <c r="X14" i="63"/>
  <c r="Z14" i="63"/>
  <c r="AA14" i="63"/>
  <c r="AB14" i="63"/>
  <c r="AC14" i="63"/>
  <c r="AD14" i="63"/>
  <c r="AE14" i="63"/>
  <c r="AF14" i="63"/>
  <c r="AG14" i="63"/>
  <c r="AH14" i="63"/>
  <c r="AI14" i="63"/>
  <c r="AJ14" i="63"/>
  <c r="AK14" i="63"/>
  <c r="AL14" i="63"/>
  <c r="AM14" i="63"/>
  <c r="AN14" i="63"/>
  <c r="AO14" i="63"/>
  <c r="AP14" i="63"/>
  <c r="AQ14" i="63"/>
  <c r="AR14" i="63"/>
  <c r="AS14" i="63"/>
  <c r="AT14" i="63"/>
  <c r="AU14" i="63"/>
  <c r="AV14" i="63"/>
  <c r="AW14" i="63"/>
  <c r="AX14" i="63"/>
  <c r="AY14" i="63"/>
  <c r="AZ14" i="63"/>
  <c r="BA14" i="63"/>
  <c r="BB14" i="63"/>
  <c r="BC14" i="63"/>
  <c r="BD14" i="63"/>
  <c r="BE14" i="63"/>
  <c r="BF14" i="63"/>
  <c r="BG14" i="63"/>
  <c r="BH14" i="63"/>
  <c r="BI14" i="63"/>
  <c r="BJ14" i="63"/>
  <c r="BK14" i="63"/>
  <c r="BL14" i="63"/>
  <c r="BM14" i="63"/>
  <c r="BN14" i="63"/>
  <c r="BO14" i="63"/>
  <c r="BP14" i="63"/>
  <c r="BQ14" i="63"/>
  <c r="BR14" i="63"/>
  <c r="BS14" i="63"/>
  <c r="BT14" i="63"/>
  <c r="BU14" i="63"/>
  <c r="BV14" i="63"/>
  <c r="E14" i="63"/>
  <c r="F14" i="63"/>
  <c r="G14" i="63"/>
  <c r="H14" i="63"/>
  <c r="D14" i="63"/>
  <c r="BS58" i="29"/>
  <c r="BR58" i="31" s="1"/>
  <c r="BT58" i="29"/>
  <c r="BS58" i="31" s="1"/>
  <c r="U29" i="35"/>
  <c r="AC57" i="35"/>
  <c r="AB57" i="35"/>
  <c r="AA57" i="35"/>
  <c r="Z57" i="35"/>
  <c r="Y57" i="35"/>
  <c r="X57" i="35"/>
  <c r="W57" i="35"/>
  <c r="V57" i="35"/>
  <c r="U57" i="35"/>
  <c r="T58" i="35"/>
  <c r="T59" i="35"/>
  <c r="T60" i="35"/>
  <c r="T61" i="35"/>
  <c r="T62" i="35"/>
  <c r="T63" i="35"/>
  <c r="T64" i="35"/>
  <c r="T65" i="35"/>
  <c r="T57" i="35"/>
  <c r="T56" i="35"/>
  <c r="V29" i="35"/>
  <c r="AC29" i="35" l="1"/>
  <c r="AB29" i="35"/>
  <c r="AA29" i="35"/>
  <c r="Z29" i="35"/>
  <c r="Y29" i="35"/>
  <c r="X29" i="35"/>
  <c r="W29" i="35"/>
  <c r="T30" i="35"/>
  <c r="T31" i="35"/>
  <c r="T32" i="35"/>
  <c r="T33" i="35"/>
  <c r="T34" i="35"/>
  <c r="T35" i="35"/>
  <c r="T36" i="35"/>
  <c r="T37" i="35"/>
  <c r="T28" i="35"/>
  <c r="T29" i="35"/>
  <c r="AQ49" i="61" l="1"/>
  <c r="V58" i="35" s="1"/>
  <c r="AR49" i="61"/>
  <c r="AS49" i="61"/>
  <c r="W58" i="35" s="1"/>
  <c r="AT49" i="61"/>
  <c r="AU49" i="61"/>
  <c r="X58" i="35" s="1"/>
  <c r="AV49" i="61"/>
  <c r="AW49" i="61"/>
  <c r="Y58" i="35" s="1"/>
  <c r="AX49" i="61"/>
  <c r="AY49" i="61"/>
  <c r="Z58" i="35" s="1"/>
  <c r="AZ49" i="61"/>
  <c r="BA49" i="61"/>
  <c r="AA58" i="35" s="1"/>
  <c r="BB49" i="61"/>
  <c r="BC49" i="61"/>
  <c r="AB58" i="35" s="1"/>
  <c r="BD49" i="61"/>
  <c r="AC58" i="35"/>
  <c r="AQ50" i="61"/>
  <c r="V59" i="35" s="1"/>
  <c r="AR50" i="61"/>
  <c r="AS50" i="61"/>
  <c r="W59" i="35" s="1"/>
  <c r="AT50" i="61"/>
  <c r="AU50" i="61"/>
  <c r="X59" i="35" s="1"/>
  <c r="AV50" i="61"/>
  <c r="AW50" i="61"/>
  <c r="Y59" i="35" s="1"/>
  <c r="AX50" i="61"/>
  <c r="AY50" i="61"/>
  <c r="Z59" i="35" s="1"/>
  <c r="AZ50" i="61"/>
  <c r="BA50" i="61"/>
  <c r="AA59" i="35" s="1"/>
  <c r="BB50" i="61"/>
  <c r="BC50" i="61"/>
  <c r="AB59" i="35" s="1"/>
  <c r="BD50" i="61"/>
  <c r="BE50" i="61"/>
  <c r="AC59" i="35" s="1"/>
  <c r="AQ51" i="61"/>
  <c r="V60" i="35" s="1"/>
  <c r="AR51" i="61"/>
  <c r="AS51" i="61"/>
  <c r="W60" i="35" s="1"/>
  <c r="AT51" i="61"/>
  <c r="AU51" i="61"/>
  <c r="X60" i="35" s="1"/>
  <c r="AV51" i="61"/>
  <c r="AW51" i="61"/>
  <c r="Y60" i="35" s="1"/>
  <c r="AX51" i="61"/>
  <c r="AY51" i="61"/>
  <c r="Z60" i="35" s="1"/>
  <c r="AZ51" i="61"/>
  <c r="BA51" i="61"/>
  <c r="AA60" i="35" s="1"/>
  <c r="BB51" i="61"/>
  <c r="BC51" i="61"/>
  <c r="AB60" i="35" s="1"/>
  <c r="BD51" i="61"/>
  <c r="BE51" i="61"/>
  <c r="AC60" i="35" s="1"/>
  <c r="AQ52" i="61"/>
  <c r="V61" i="35" s="1"/>
  <c r="AR52" i="61"/>
  <c r="AS52" i="61"/>
  <c r="W61" i="35" s="1"/>
  <c r="AT52" i="61"/>
  <c r="AU52" i="61"/>
  <c r="X61" i="35" s="1"/>
  <c r="AV52" i="61"/>
  <c r="AW52" i="61"/>
  <c r="Y61" i="35" s="1"/>
  <c r="AX52" i="61"/>
  <c r="AY52" i="61"/>
  <c r="Z61" i="35" s="1"/>
  <c r="AZ52" i="61"/>
  <c r="BA52" i="61"/>
  <c r="AA61" i="35" s="1"/>
  <c r="BB52" i="61"/>
  <c r="BC52" i="61"/>
  <c r="AB61" i="35" s="1"/>
  <c r="BD52" i="61"/>
  <c r="BE52" i="61"/>
  <c r="AC61" i="35" s="1"/>
  <c r="AQ53" i="61"/>
  <c r="V62" i="35" s="1"/>
  <c r="AR53" i="61"/>
  <c r="AS53" i="61"/>
  <c r="W62" i="35" s="1"/>
  <c r="AT53" i="61"/>
  <c r="AU53" i="61"/>
  <c r="X62" i="35" s="1"/>
  <c r="AV53" i="61"/>
  <c r="AW53" i="61"/>
  <c r="Y62" i="35" s="1"/>
  <c r="AX53" i="61"/>
  <c r="AY53" i="61"/>
  <c r="Z62" i="35" s="1"/>
  <c r="AZ53" i="61"/>
  <c r="BA53" i="61"/>
  <c r="AA62" i="35" s="1"/>
  <c r="BB53" i="61"/>
  <c r="BC53" i="61"/>
  <c r="AB62" i="35" s="1"/>
  <c r="BD53" i="61"/>
  <c r="BE53" i="61"/>
  <c r="AC62" i="35" s="1"/>
  <c r="AQ54" i="61"/>
  <c r="V63" i="35" s="1"/>
  <c r="AR54" i="61"/>
  <c r="AS54" i="61"/>
  <c r="W63" i="35" s="1"/>
  <c r="AT54" i="61"/>
  <c r="AU54" i="61"/>
  <c r="X63" i="35" s="1"/>
  <c r="AV54" i="61"/>
  <c r="AW54" i="61"/>
  <c r="Y63" i="35" s="1"/>
  <c r="AX54" i="61"/>
  <c r="AY54" i="61"/>
  <c r="Z63" i="35" s="1"/>
  <c r="AZ54" i="61"/>
  <c r="BA54" i="61"/>
  <c r="AA63" i="35" s="1"/>
  <c r="BB54" i="61"/>
  <c r="BC54" i="61"/>
  <c r="AB63" i="35" s="1"/>
  <c r="BD54" i="61"/>
  <c r="BE54" i="61"/>
  <c r="AC63" i="35" s="1"/>
  <c r="AQ55" i="61"/>
  <c r="V64" i="35" s="1"/>
  <c r="AR55" i="61"/>
  <c r="AS55" i="61"/>
  <c r="W64" i="35" s="1"/>
  <c r="AT55" i="61"/>
  <c r="AU55" i="61"/>
  <c r="X64" i="35" s="1"/>
  <c r="AV55" i="61"/>
  <c r="AW55" i="61"/>
  <c r="Y64" i="35" s="1"/>
  <c r="AX55" i="61"/>
  <c r="AY55" i="61"/>
  <c r="Z64" i="35" s="1"/>
  <c r="AZ55" i="61"/>
  <c r="BA55" i="61"/>
  <c r="AA64" i="35" s="1"/>
  <c r="BB55" i="61"/>
  <c r="BC55" i="61"/>
  <c r="AB64" i="35" s="1"/>
  <c r="BD55" i="61"/>
  <c r="BE55" i="61"/>
  <c r="AC64" i="35" s="1"/>
  <c r="AQ56" i="61"/>
  <c r="V65" i="35" s="1"/>
  <c r="AR56" i="61"/>
  <c r="AS56" i="61"/>
  <c r="W65" i="35" s="1"/>
  <c r="AT56" i="61"/>
  <c r="AU56" i="61"/>
  <c r="X65" i="35" s="1"/>
  <c r="AV56" i="61"/>
  <c r="AW56" i="61"/>
  <c r="Y65" i="35" s="1"/>
  <c r="AX56" i="61"/>
  <c r="AY56" i="61"/>
  <c r="Z65" i="35" s="1"/>
  <c r="AZ56" i="61"/>
  <c r="BA56" i="61"/>
  <c r="AA65" i="35" s="1"/>
  <c r="BB56" i="61"/>
  <c r="BC56" i="61"/>
  <c r="AB65" i="35" s="1"/>
  <c r="BD56" i="61"/>
  <c r="BE56" i="61"/>
  <c r="AC65" i="35" s="1"/>
  <c r="AQ58" i="61"/>
  <c r="AR58" i="61"/>
  <c r="AS58" i="61"/>
  <c r="AT58" i="61"/>
  <c r="AU58" i="61"/>
  <c r="AV58" i="61"/>
  <c r="AW58" i="61"/>
  <c r="AX58" i="61"/>
  <c r="AY58" i="61"/>
  <c r="AZ58" i="61"/>
  <c r="BA58" i="61"/>
  <c r="BB58" i="61"/>
  <c r="BC58" i="61"/>
  <c r="BD58" i="61"/>
  <c r="BE58" i="61"/>
  <c r="AP49" i="61"/>
  <c r="AP50" i="61"/>
  <c r="AP51" i="61"/>
  <c r="AP52" i="61"/>
  <c r="AP53" i="61"/>
  <c r="AP54" i="61"/>
  <c r="AP55" i="61"/>
  <c r="AP56" i="61"/>
  <c r="AP58" i="61"/>
  <c r="AN50" i="61"/>
  <c r="U59" i="35" s="1"/>
  <c r="AN51" i="61"/>
  <c r="U60" i="35" s="1"/>
  <c r="AN52" i="61"/>
  <c r="U61" i="35" s="1"/>
  <c r="AN53" i="61"/>
  <c r="U62" i="35" s="1"/>
  <c r="AN54" i="61"/>
  <c r="U63" i="35" s="1"/>
  <c r="AN55" i="61"/>
  <c r="U64" i="35" s="1"/>
  <c r="AN56" i="61"/>
  <c r="U65" i="35" s="1"/>
  <c r="AN58" i="61"/>
  <c r="AN49" i="61"/>
  <c r="U58" i="35" s="1"/>
  <c r="AP43" i="61"/>
  <c r="AQ43" i="61"/>
  <c r="AR43" i="61"/>
  <c r="AS43" i="61"/>
  <c r="AT43" i="61"/>
  <c r="AU43" i="61"/>
  <c r="AV43" i="61"/>
  <c r="AW43" i="61"/>
  <c r="AX43" i="61"/>
  <c r="AY43" i="61"/>
  <c r="AZ43" i="61"/>
  <c r="BA43" i="61"/>
  <c r="BB43" i="61"/>
  <c r="BC43" i="61"/>
  <c r="BD43" i="61"/>
  <c r="BE43" i="61"/>
  <c r="AN7" i="61"/>
  <c r="AN8" i="61"/>
  <c r="AN9" i="61"/>
  <c r="AN10" i="61"/>
  <c r="AN11" i="61"/>
  <c r="AN12" i="61"/>
  <c r="AN13" i="61"/>
  <c r="AN14" i="61"/>
  <c r="AN15" i="61"/>
  <c r="AN16" i="61"/>
  <c r="AN17" i="61"/>
  <c r="AN18" i="61"/>
  <c r="AN19" i="61"/>
  <c r="AN20" i="61"/>
  <c r="AN21" i="61"/>
  <c r="AN22" i="61"/>
  <c r="AN23" i="61"/>
  <c r="AN24" i="61"/>
  <c r="AN25" i="61"/>
  <c r="AN26" i="61"/>
  <c r="AN27" i="61"/>
  <c r="AN28" i="61"/>
  <c r="AN29" i="61"/>
  <c r="AN30" i="61"/>
  <c r="AN31" i="61"/>
  <c r="AN32" i="61"/>
  <c r="AN33" i="61"/>
  <c r="AN34" i="61"/>
  <c r="AN35" i="61"/>
  <c r="AN36" i="61"/>
  <c r="AN37" i="61"/>
  <c r="AN38" i="61"/>
  <c r="AN39" i="61"/>
  <c r="AN40" i="61"/>
  <c r="AN41" i="61"/>
  <c r="AN43" i="61"/>
  <c r="X49" i="61"/>
  <c r="Y49" i="61"/>
  <c r="V30" i="35" s="1"/>
  <c r="Z49" i="61"/>
  <c r="AA49" i="61"/>
  <c r="W30" i="35" s="1"/>
  <c r="AB49" i="61"/>
  <c r="AC49" i="61"/>
  <c r="X30" i="35" s="1"/>
  <c r="AD49" i="61"/>
  <c r="AE49" i="61"/>
  <c r="Y30" i="35" s="1"/>
  <c r="AF49" i="61"/>
  <c r="AG49" i="61"/>
  <c r="Z30" i="35" s="1"/>
  <c r="AH49" i="61"/>
  <c r="AI49" i="61"/>
  <c r="AA30" i="35" s="1"/>
  <c r="AJ49" i="61"/>
  <c r="AK49" i="61"/>
  <c r="AB30" i="35" s="1"/>
  <c r="AL49" i="61"/>
  <c r="AM49" i="61"/>
  <c r="AC30" i="35" s="1"/>
  <c r="X50" i="61"/>
  <c r="Y50" i="61"/>
  <c r="V31" i="35" s="1"/>
  <c r="Z50" i="61"/>
  <c r="AA50" i="61"/>
  <c r="W31" i="35" s="1"/>
  <c r="AB50" i="61"/>
  <c r="AC50" i="61"/>
  <c r="X31" i="35" s="1"/>
  <c r="AD50" i="61"/>
  <c r="AE50" i="61"/>
  <c r="Y31" i="35" s="1"/>
  <c r="AF50" i="61"/>
  <c r="AG50" i="61"/>
  <c r="Z31" i="35" s="1"/>
  <c r="AH50" i="61"/>
  <c r="AI50" i="61"/>
  <c r="AA31" i="35" s="1"/>
  <c r="AJ50" i="61"/>
  <c r="AK50" i="61"/>
  <c r="AB31" i="35" s="1"/>
  <c r="AL50" i="61"/>
  <c r="AM50" i="61"/>
  <c r="AC31" i="35" s="1"/>
  <c r="X51" i="61"/>
  <c r="Y51" i="61"/>
  <c r="V32" i="35" s="1"/>
  <c r="Z51" i="61"/>
  <c r="AA51" i="61"/>
  <c r="W32" i="35" s="1"/>
  <c r="AB51" i="61"/>
  <c r="AC51" i="61"/>
  <c r="X32" i="35" s="1"/>
  <c r="AD51" i="61"/>
  <c r="AE51" i="61"/>
  <c r="Y32" i="35" s="1"/>
  <c r="AF51" i="61"/>
  <c r="AG51" i="61"/>
  <c r="Z32" i="35" s="1"/>
  <c r="AH51" i="61"/>
  <c r="AI51" i="61"/>
  <c r="AA32" i="35" s="1"/>
  <c r="AJ51" i="61"/>
  <c r="AK51" i="61"/>
  <c r="AB32" i="35" s="1"/>
  <c r="AL51" i="61"/>
  <c r="AM51" i="61"/>
  <c r="AC32" i="35" s="1"/>
  <c r="X52" i="61"/>
  <c r="Y52" i="61"/>
  <c r="V33" i="35" s="1"/>
  <c r="Z52" i="61"/>
  <c r="AA52" i="61"/>
  <c r="W33" i="35" s="1"/>
  <c r="AB52" i="61"/>
  <c r="AC52" i="61"/>
  <c r="X33" i="35" s="1"/>
  <c r="AD52" i="61"/>
  <c r="AE52" i="61"/>
  <c r="Y33" i="35" s="1"/>
  <c r="AF52" i="61"/>
  <c r="AG52" i="61"/>
  <c r="Z33" i="35" s="1"/>
  <c r="AH52" i="61"/>
  <c r="AI52" i="61"/>
  <c r="AA33" i="35" s="1"/>
  <c r="AJ52" i="61"/>
  <c r="AK52" i="61"/>
  <c r="AB33" i="35" s="1"/>
  <c r="AL52" i="61"/>
  <c r="AM52" i="61"/>
  <c r="AC33" i="35" s="1"/>
  <c r="X53" i="61"/>
  <c r="Y53" i="61"/>
  <c r="V34" i="35" s="1"/>
  <c r="Z53" i="61"/>
  <c r="AA53" i="61"/>
  <c r="W34" i="35" s="1"/>
  <c r="AB53" i="61"/>
  <c r="AC53" i="61"/>
  <c r="X34" i="35" s="1"/>
  <c r="AD53" i="61"/>
  <c r="AE53" i="61"/>
  <c r="Y34" i="35" s="1"/>
  <c r="AF53" i="61"/>
  <c r="AG53" i="61"/>
  <c r="Z34" i="35" s="1"/>
  <c r="AH53" i="61"/>
  <c r="AI53" i="61"/>
  <c r="AA34" i="35" s="1"/>
  <c r="AJ53" i="61"/>
  <c r="AK53" i="61"/>
  <c r="AB34" i="35" s="1"/>
  <c r="AL53" i="61"/>
  <c r="AM53" i="61"/>
  <c r="AC34" i="35" s="1"/>
  <c r="X54" i="61"/>
  <c r="Y54" i="61"/>
  <c r="V35" i="35" s="1"/>
  <c r="Z54" i="61"/>
  <c r="AA54" i="61"/>
  <c r="W35" i="35" s="1"/>
  <c r="AB54" i="61"/>
  <c r="AC54" i="61"/>
  <c r="X35" i="35" s="1"/>
  <c r="AD54" i="61"/>
  <c r="AE54" i="61"/>
  <c r="Y35" i="35" s="1"/>
  <c r="AF54" i="61"/>
  <c r="AG54" i="61"/>
  <c r="Z35" i="35" s="1"/>
  <c r="AH54" i="61"/>
  <c r="AI54" i="61"/>
  <c r="AA35" i="35" s="1"/>
  <c r="AJ54" i="61"/>
  <c r="AK54" i="61"/>
  <c r="AB35" i="35" s="1"/>
  <c r="AL54" i="61"/>
  <c r="AM54" i="61"/>
  <c r="AC35" i="35" s="1"/>
  <c r="X55" i="61"/>
  <c r="Y55" i="61"/>
  <c r="V36" i="35" s="1"/>
  <c r="Z55" i="61"/>
  <c r="AA55" i="61"/>
  <c r="W36" i="35" s="1"/>
  <c r="AB55" i="61"/>
  <c r="AC55" i="61"/>
  <c r="X36" i="35" s="1"/>
  <c r="AD55" i="61"/>
  <c r="AE55" i="61"/>
  <c r="Y36" i="35" s="1"/>
  <c r="AF55" i="61"/>
  <c r="AG55" i="61"/>
  <c r="Z36" i="35" s="1"/>
  <c r="AH55" i="61"/>
  <c r="AI55" i="61"/>
  <c r="AA36" i="35" s="1"/>
  <c r="AJ55" i="61"/>
  <c r="AK55" i="61"/>
  <c r="AB36" i="35" s="1"/>
  <c r="AL55" i="61"/>
  <c r="AM55" i="61"/>
  <c r="AC36" i="35" s="1"/>
  <c r="X56" i="61"/>
  <c r="Y56" i="61"/>
  <c r="V37" i="35" s="1"/>
  <c r="Z56" i="61"/>
  <c r="AA56" i="61"/>
  <c r="W37" i="35" s="1"/>
  <c r="AB56" i="61"/>
  <c r="AC56" i="61"/>
  <c r="X37" i="35" s="1"/>
  <c r="AD56" i="61"/>
  <c r="AE56" i="61"/>
  <c r="Y37" i="35" s="1"/>
  <c r="AF56" i="61"/>
  <c r="AG56" i="61"/>
  <c r="Z37" i="35" s="1"/>
  <c r="AH56" i="61"/>
  <c r="AI56" i="61"/>
  <c r="AA37" i="35" s="1"/>
  <c r="AJ56" i="61"/>
  <c r="AK56" i="61"/>
  <c r="AB37" i="35" s="1"/>
  <c r="AL56" i="61"/>
  <c r="AM56" i="61"/>
  <c r="AC37" i="35" s="1"/>
  <c r="X58" i="61"/>
  <c r="Y58" i="61"/>
  <c r="Z58" i="61"/>
  <c r="AA58" i="61"/>
  <c r="AB58" i="61"/>
  <c r="AC58" i="61"/>
  <c r="AD58" i="61"/>
  <c r="AE58" i="61"/>
  <c r="AF58" i="61"/>
  <c r="AG58" i="61"/>
  <c r="AH58" i="61"/>
  <c r="AI58" i="61"/>
  <c r="AJ58" i="61"/>
  <c r="AK58" i="61"/>
  <c r="AL58" i="61"/>
  <c r="AM58" i="61"/>
  <c r="V50" i="61"/>
  <c r="U31" i="35" s="1"/>
  <c r="V51" i="61"/>
  <c r="U32" i="35" s="1"/>
  <c r="V52" i="61"/>
  <c r="U33" i="35" s="1"/>
  <c r="V53" i="61"/>
  <c r="U34" i="35" s="1"/>
  <c r="V54" i="61"/>
  <c r="U35" i="35" s="1"/>
  <c r="V55" i="61"/>
  <c r="U36" i="35" s="1"/>
  <c r="V56" i="61"/>
  <c r="U37" i="35" s="1"/>
  <c r="V49" i="61"/>
  <c r="U30" i="35" s="1"/>
  <c r="Z43" i="61"/>
  <c r="AA43" i="61"/>
  <c r="AB43" i="61"/>
  <c r="AC43" i="61"/>
  <c r="AD43" i="61"/>
  <c r="AE43" i="61"/>
  <c r="AF43" i="61"/>
  <c r="AG43" i="61"/>
  <c r="AH43" i="61"/>
  <c r="AI43" i="61"/>
  <c r="AJ43" i="61"/>
  <c r="AK43" i="61"/>
  <c r="AL43" i="61"/>
  <c r="AM43" i="61"/>
  <c r="X43" i="61"/>
  <c r="Y43" i="61"/>
  <c r="V7" i="61"/>
  <c r="V8" i="61"/>
  <c r="V9" i="61"/>
  <c r="V10" i="61"/>
  <c r="V11" i="61"/>
  <c r="V12" i="61"/>
  <c r="V13" i="61"/>
  <c r="V14" i="61"/>
  <c r="V15" i="61"/>
  <c r="V16" i="61"/>
  <c r="V17" i="61"/>
  <c r="V18" i="61"/>
  <c r="V19" i="61"/>
  <c r="V20" i="61"/>
  <c r="V21" i="61"/>
  <c r="V22" i="61"/>
  <c r="V23" i="61"/>
  <c r="V24" i="61"/>
  <c r="V25" i="61"/>
  <c r="V26" i="61"/>
  <c r="V27" i="61"/>
  <c r="V28" i="61"/>
  <c r="V29" i="61"/>
  <c r="V30" i="61"/>
  <c r="V31" i="61"/>
  <c r="V32" i="61"/>
  <c r="V33" i="61"/>
  <c r="V34" i="61"/>
  <c r="V35" i="61"/>
  <c r="V36" i="61"/>
  <c r="V37" i="61"/>
  <c r="V38" i="61"/>
  <c r="V39" i="61"/>
  <c r="V40" i="61"/>
  <c r="V41" i="61"/>
  <c r="V43" i="61"/>
  <c r="D62" i="31"/>
  <c r="D7" i="32" l="1"/>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3" i="32"/>
  <c r="J64" i="31" l="1"/>
  <c r="X64" i="31"/>
  <c r="AL64" i="31"/>
  <c r="BA64" i="31"/>
  <c r="BO64" i="31"/>
  <c r="Z64" i="31"/>
  <c r="BC64" i="31"/>
  <c r="AA64" i="31"/>
  <c r="BS64" i="31"/>
  <c r="L64" i="31"/>
  <c r="BQ64" i="31"/>
  <c r="M64" i="31"/>
  <c r="BD64" i="31"/>
  <c r="BE64" i="31"/>
  <c r="AN64" i="31"/>
  <c r="AO64" i="31"/>
  <c r="N64" i="31"/>
  <c r="AP64" i="31"/>
  <c r="BR64" i="31"/>
  <c r="AB64" i="31"/>
  <c r="G64" i="31"/>
  <c r="U64" i="31"/>
  <c r="AI64" i="31"/>
  <c r="AW64" i="31"/>
  <c r="BL64" i="31"/>
  <c r="H64" i="31"/>
  <c r="V64" i="31"/>
  <c r="AJ64" i="31"/>
  <c r="AX64" i="31"/>
  <c r="BM64" i="31"/>
  <c r="I64" i="31"/>
  <c r="W64" i="31"/>
  <c r="AK64" i="31"/>
  <c r="AZ64" i="31"/>
  <c r="BN64" i="31"/>
  <c r="AV64" i="31"/>
  <c r="AD64" i="31"/>
  <c r="BP64" i="31"/>
  <c r="T64" i="31"/>
  <c r="BJ64" i="31"/>
  <c r="AM64" i="31"/>
  <c r="AQ64" i="31"/>
  <c r="R64" i="31"/>
  <c r="BT64" i="31"/>
  <c r="AR64" i="31"/>
  <c r="AH64" i="31"/>
  <c r="P64" i="31"/>
  <c r="BB64" i="31"/>
  <c r="F64" i="31"/>
  <c r="AU64" i="31"/>
  <c r="Y64" i="31"/>
  <c r="S64" i="31"/>
  <c r="AT64" i="31"/>
  <c r="K64" i="31"/>
  <c r="BI64" i="31"/>
  <c r="AC64" i="31"/>
  <c r="BV64" i="31"/>
  <c r="E64" i="31"/>
  <c r="BH64" i="31"/>
  <c r="AF64" i="31"/>
  <c r="AS64" i="31"/>
  <c r="AE64" i="31"/>
  <c r="AG64" i="31"/>
  <c r="Q64" i="31"/>
  <c r="BU64" i="31"/>
  <c r="BG64" i="31"/>
  <c r="BF64" i="31"/>
  <c r="BK64" i="31"/>
  <c r="O64" i="31"/>
  <c r="D6" i="32"/>
  <c r="D48" i="30"/>
  <c r="F58" i="29"/>
  <c r="F58" i="31" s="1"/>
  <c r="G58" i="29"/>
  <c r="G58" i="31" s="1"/>
  <c r="H58" i="29"/>
  <c r="H58" i="31" s="1"/>
  <c r="I58" i="29"/>
  <c r="I58" i="31" s="1"/>
  <c r="J58" i="29"/>
  <c r="J58" i="31" s="1"/>
  <c r="K58" i="29"/>
  <c r="K58" i="31" s="1"/>
  <c r="L58" i="29"/>
  <c r="L58" i="31" s="1"/>
  <c r="M58" i="29"/>
  <c r="M58" i="31" s="1"/>
  <c r="N58" i="29"/>
  <c r="N58" i="31" s="1"/>
  <c r="O58" i="29"/>
  <c r="O58" i="31" s="1"/>
  <c r="P58" i="29"/>
  <c r="P58" i="31" s="1"/>
  <c r="Q58" i="29"/>
  <c r="Q58" i="31" s="1"/>
  <c r="R58" i="29"/>
  <c r="R58" i="31" s="1"/>
  <c r="S58" i="29"/>
  <c r="S58" i="31" s="1"/>
  <c r="T58" i="29"/>
  <c r="T58" i="31" s="1"/>
  <c r="U58" i="29"/>
  <c r="U58" i="31" s="1"/>
  <c r="V58" i="29"/>
  <c r="V58" i="31" s="1"/>
  <c r="W58" i="29"/>
  <c r="W58" i="31" s="1"/>
  <c r="X58" i="29"/>
  <c r="X58" i="31" s="1"/>
  <c r="Y58" i="29"/>
  <c r="Y58" i="31" s="1"/>
  <c r="Z58" i="29"/>
  <c r="Z58" i="31" s="1"/>
  <c r="AA58" i="29"/>
  <c r="AA58" i="31" s="1"/>
  <c r="AB58" i="29"/>
  <c r="AB58" i="31" s="1"/>
  <c r="AC58" i="29"/>
  <c r="AC58" i="31" s="1"/>
  <c r="AD58" i="29"/>
  <c r="AD58" i="31" s="1"/>
  <c r="AE58" i="29"/>
  <c r="AE58" i="31" s="1"/>
  <c r="AF58" i="29"/>
  <c r="AF58" i="31" s="1"/>
  <c r="AG58" i="29"/>
  <c r="AG58" i="31" s="1"/>
  <c r="AH58" i="29"/>
  <c r="AH58" i="31" s="1"/>
  <c r="AI58" i="29"/>
  <c r="AI58" i="31" s="1"/>
  <c r="AJ58" i="29"/>
  <c r="AJ58" i="31" s="1"/>
  <c r="AK58" i="29"/>
  <c r="AK58" i="31" s="1"/>
  <c r="AL58" i="29"/>
  <c r="AL58" i="31" s="1"/>
  <c r="AM58" i="29"/>
  <c r="AM58" i="31" s="1"/>
  <c r="AN58" i="29"/>
  <c r="AN58" i="31" s="1"/>
  <c r="AO58" i="29"/>
  <c r="AO58" i="31" s="1"/>
  <c r="AP58" i="29"/>
  <c r="AP58" i="31" s="1"/>
  <c r="AQ58" i="29"/>
  <c r="AQ58" i="31" s="1"/>
  <c r="AR58" i="29"/>
  <c r="AR58" i="31" s="1"/>
  <c r="AS58" i="29"/>
  <c r="AS58" i="31" s="1"/>
  <c r="AT58" i="29"/>
  <c r="AT58" i="31" s="1"/>
  <c r="AU58" i="29"/>
  <c r="AU58" i="31" s="1"/>
  <c r="AV58" i="29"/>
  <c r="AV58" i="31" s="1"/>
  <c r="AW58" i="29"/>
  <c r="AW58" i="31" s="1"/>
  <c r="AX58" i="29"/>
  <c r="AX58" i="31" s="1"/>
  <c r="AY58" i="29"/>
  <c r="AZ58" i="29"/>
  <c r="BA58" i="31" s="1"/>
  <c r="BA58" i="29"/>
  <c r="BB58" i="31" s="1"/>
  <c r="BB58" i="29"/>
  <c r="BC58" i="31" s="1"/>
  <c r="BD58" i="29"/>
  <c r="BD58" i="31" s="1"/>
  <c r="BE58" i="29"/>
  <c r="BE58" i="31" s="1"/>
  <c r="BF58" i="29"/>
  <c r="BF58" i="31" s="1"/>
  <c r="BG58" i="29"/>
  <c r="BG58" i="31" s="1"/>
  <c r="BI58" i="29"/>
  <c r="BH58" i="31" s="1"/>
  <c r="BJ58" i="29"/>
  <c r="BI58" i="31" s="1"/>
  <c r="BK58" i="29"/>
  <c r="BJ58" i="31" s="1"/>
  <c r="BL58" i="29"/>
  <c r="BK58" i="31" s="1"/>
  <c r="BM58" i="29"/>
  <c r="BL58" i="31" s="1"/>
  <c r="BN58" i="29"/>
  <c r="BM58" i="31" s="1"/>
  <c r="BO58" i="29"/>
  <c r="BN58" i="31" s="1"/>
  <c r="BP58" i="29"/>
  <c r="BO58" i="31" s="1"/>
  <c r="BQ58" i="29"/>
  <c r="BP58" i="31" s="1"/>
  <c r="BR58" i="29"/>
  <c r="BQ58" i="31" s="1"/>
  <c r="BU58" i="29"/>
  <c r="BT58" i="31" s="1"/>
  <c r="BV58" i="29"/>
  <c r="BU58" i="31" s="1"/>
  <c r="BV58" i="31"/>
  <c r="D58" i="31"/>
  <c r="L15" i="63"/>
  <c r="M15" i="63"/>
  <c r="N15" i="63"/>
  <c r="O15" i="63"/>
  <c r="P15" i="63"/>
  <c r="Q15" i="63"/>
  <c r="R15" i="63"/>
  <c r="S15" i="63"/>
  <c r="T15" i="63"/>
  <c r="U15" i="63"/>
  <c r="V15" i="63"/>
  <c r="W15" i="63"/>
  <c r="X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I15" i="63"/>
  <c r="BJ15" i="63"/>
  <c r="BK15" i="63"/>
  <c r="BL15" i="63"/>
  <c r="BM15" i="63"/>
  <c r="BN15" i="63"/>
  <c r="BO15" i="63"/>
  <c r="BP15" i="63"/>
  <c r="BQ15" i="63"/>
  <c r="BR15" i="63"/>
  <c r="BS15" i="63"/>
  <c r="BT15" i="63"/>
  <c r="BW15" i="63"/>
  <c r="L16" i="63"/>
  <c r="M16" i="63"/>
  <c r="N16" i="63"/>
  <c r="O16" i="63"/>
  <c r="P16" i="63"/>
  <c r="Q16" i="63"/>
  <c r="R16" i="63"/>
  <c r="S16" i="63"/>
  <c r="T16" i="63"/>
  <c r="U16" i="63"/>
  <c r="V16" i="63"/>
  <c r="W16" i="63"/>
  <c r="X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BI16" i="63"/>
  <c r="BJ16" i="63"/>
  <c r="BK16" i="63"/>
  <c r="BL16" i="63"/>
  <c r="BM16" i="63"/>
  <c r="BN16" i="63"/>
  <c r="BO16" i="63"/>
  <c r="BP16" i="63"/>
  <c r="BQ16" i="63"/>
  <c r="BR16" i="63"/>
  <c r="BS16" i="63"/>
  <c r="BT16" i="63"/>
  <c r="BW16" i="63"/>
  <c r="L17" i="63"/>
  <c r="M17" i="63"/>
  <c r="N17" i="63"/>
  <c r="O17" i="63"/>
  <c r="P17" i="63"/>
  <c r="Q17" i="63"/>
  <c r="R17" i="63"/>
  <c r="S17" i="63"/>
  <c r="T17" i="63"/>
  <c r="U17" i="63"/>
  <c r="V17" i="63"/>
  <c r="W17" i="63"/>
  <c r="X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I17" i="63"/>
  <c r="BJ17" i="63"/>
  <c r="BK17" i="63"/>
  <c r="BL17" i="63"/>
  <c r="BM17" i="63"/>
  <c r="BN17" i="63"/>
  <c r="BO17" i="63"/>
  <c r="BP17" i="63"/>
  <c r="BQ17" i="63"/>
  <c r="BR17" i="63"/>
  <c r="BS17" i="63"/>
  <c r="BT17" i="63"/>
  <c r="BW17" i="63"/>
  <c r="L18" i="63"/>
  <c r="M18" i="63"/>
  <c r="N18" i="63"/>
  <c r="O18" i="63"/>
  <c r="P18" i="63"/>
  <c r="Q18" i="63"/>
  <c r="R18" i="63"/>
  <c r="S18" i="63"/>
  <c r="T18" i="63"/>
  <c r="U18" i="63"/>
  <c r="V18" i="63"/>
  <c r="W18" i="63"/>
  <c r="X18" i="63"/>
  <c r="Z18" i="63"/>
  <c r="AA18" i="63"/>
  <c r="AB18" i="63"/>
  <c r="AC18" i="63"/>
  <c r="AD18" i="63"/>
  <c r="AE18" i="63"/>
  <c r="AF18" i="63"/>
  <c r="AG18" i="63"/>
  <c r="AH18" i="63"/>
  <c r="AI18" i="63"/>
  <c r="AJ18" i="63"/>
  <c r="AK18" i="63"/>
  <c r="AL18" i="63"/>
  <c r="AM18" i="63"/>
  <c r="AN18" i="63"/>
  <c r="AO18" i="63"/>
  <c r="AP18" i="63"/>
  <c r="AQ18" i="63"/>
  <c r="AR18" i="63"/>
  <c r="AS18" i="63"/>
  <c r="AT18" i="63"/>
  <c r="AU18" i="63"/>
  <c r="AV18" i="63"/>
  <c r="AW18" i="63"/>
  <c r="AX18" i="63"/>
  <c r="AY18" i="63"/>
  <c r="AZ18" i="63"/>
  <c r="BA18" i="63"/>
  <c r="BB18" i="63"/>
  <c r="BC18" i="63"/>
  <c r="BD18" i="63"/>
  <c r="BE18" i="63"/>
  <c r="BF18" i="63"/>
  <c r="BG18" i="63"/>
  <c r="BH18" i="63"/>
  <c r="BI18" i="63"/>
  <c r="BJ18" i="63"/>
  <c r="BK18" i="63"/>
  <c r="BL18" i="63"/>
  <c r="BM18" i="63"/>
  <c r="BN18" i="63"/>
  <c r="BO18" i="63"/>
  <c r="BP18" i="63"/>
  <c r="BQ18" i="63"/>
  <c r="BR18" i="63"/>
  <c r="BS18" i="63"/>
  <c r="BT18" i="63"/>
  <c r="BW18" i="63"/>
  <c r="F15" i="63"/>
  <c r="G15" i="63"/>
  <c r="H15" i="63"/>
  <c r="J15" i="63"/>
  <c r="K15" i="63"/>
  <c r="F16" i="63"/>
  <c r="G16" i="63"/>
  <c r="H16" i="63"/>
  <c r="J16" i="63"/>
  <c r="K16" i="63"/>
  <c r="F17" i="63"/>
  <c r="G17" i="63"/>
  <c r="H17" i="63"/>
  <c r="J17" i="63"/>
  <c r="K17" i="63"/>
  <c r="F18" i="63"/>
  <c r="G18" i="63"/>
  <c r="H18" i="63"/>
  <c r="J18" i="63"/>
  <c r="K18" i="63"/>
  <c r="AZ58" i="31" l="1"/>
  <c r="AY58" i="31"/>
  <c r="O88" i="35"/>
  <c r="K19" i="35"/>
  <c r="E79" i="35"/>
  <c r="C71" i="28"/>
  <c r="C71" i="61" s="1"/>
  <c r="D57" i="32"/>
  <c r="D56" i="32"/>
  <c r="C34" i="63"/>
  <c r="B34" i="63"/>
  <c r="C33" i="63"/>
  <c r="B33" i="63"/>
  <c r="C32" i="63"/>
  <c r="B32" i="63"/>
  <c r="C29" i="63"/>
  <c r="B29" i="63"/>
  <c r="B26" i="63"/>
  <c r="E18" i="63"/>
  <c r="D18" i="63"/>
  <c r="E17" i="63"/>
  <c r="D17" i="63"/>
  <c r="E16" i="63"/>
  <c r="D16" i="63"/>
  <c r="E15" i="63"/>
  <c r="D15" i="63"/>
  <c r="D58" i="32"/>
  <c r="D55" i="32"/>
  <c r="D54" i="32"/>
  <c r="D53" i="32"/>
  <c r="D52" i="32"/>
  <c r="D51" i="32"/>
  <c r="D50" i="32"/>
  <c r="D49" i="32"/>
  <c r="E58" i="29"/>
  <c r="E58" i="31" s="1"/>
  <c r="C73" i="32"/>
  <c r="B73" i="32"/>
  <c r="C72" i="32"/>
  <c r="B72" i="32"/>
  <c r="C71" i="32"/>
  <c r="B71" i="32"/>
  <c r="C68" i="32"/>
  <c r="B68" i="32"/>
  <c r="B65" i="32"/>
  <c r="C78" i="31"/>
  <c r="B78" i="31"/>
  <c r="C77" i="31"/>
  <c r="B77" i="31"/>
  <c r="C76" i="31"/>
  <c r="B76" i="31"/>
  <c r="C73" i="31"/>
  <c r="B73" i="31"/>
  <c r="B70" i="31"/>
  <c r="D63" i="31"/>
  <c r="C79" i="61"/>
  <c r="B79" i="61"/>
  <c r="C78" i="61"/>
  <c r="B78" i="61"/>
  <c r="C77" i="61"/>
  <c r="B77" i="61"/>
  <c r="C74" i="61"/>
  <c r="B74" i="61"/>
  <c r="B71" i="61"/>
  <c r="C116" i="35"/>
  <c r="B116" i="35"/>
  <c r="C115" i="35"/>
  <c r="B115" i="35"/>
  <c r="C114" i="35"/>
  <c r="B114" i="35"/>
  <c r="C111" i="35"/>
  <c r="B111" i="35"/>
  <c r="B108" i="35"/>
  <c r="L19" i="35"/>
  <c r="O87" i="35"/>
  <c r="O86" i="35"/>
  <c r="O85" i="35"/>
  <c r="O84" i="35"/>
  <c r="O83" i="35"/>
  <c r="O82" i="35"/>
  <c r="O81" i="35"/>
  <c r="O80" i="35"/>
  <c r="O79" i="35"/>
  <c r="N86" i="35"/>
  <c r="N84" i="35"/>
  <c r="N82" i="35"/>
  <c r="N81" i="35"/>
  <c r="N79" i="35"/>
  <c r="D9" i="35" l="1"/>
  <c r="D79" i="35"/>
  <c r="C70" i="31"/>
  <c r="O78" i="35"/>
  <c r="C65" i="32"/>
  <c r="C108" i="35"/>
  <c r="C26" i="63"/>
  <c r="L14" i="35"/>
  <c r="L17" i="35"/>
  <c r="L12" i="35"/>
  <c r="L18" i="35"/>
  <c r="L15" i="35"/>
  <c r="N83" i="35"/>
  <c r="N85" i="35"/>
  <c r="D64" i="31"/>
  <c r="K18" i="35"/>
  <c r="N88" i="35"/>
  <c r="K12" i="35"/>
  <c r="L13" i="35"/>
  <c r="K16" i="35"/>
  <c r="L16" i="35"/>
  <c r="L11" i="35"/>
  <c r="K15" i="35"/>
  <c r="K13" i="35"/>
  <c r="K17" i="35"/>
  <c r="K11" i="35"/>
  <c r="N80" i="35"/>
  <c r="K14" i="35"/>
  <c r="N87" i="35"/>
  <c r="N78" i="35" l="1"/>
</calcChain>
</file>

<file path=xl/sharedStrings.xml><?xml version="1.0" encoding="utf-8"?>
<sst xmlns="http://schemas.openxmlformats.org/spreadsheetml/2006/main" count="13244" uniqueCount="406">
  <si>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</si>
  <si>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</si>
  <si>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</si>
  <si>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</si>
  <si>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</si>
  <si>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</si>
  <si>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</si>
  <si>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</si>
  <si>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</si>
  <si>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</si>
  <si>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</si>
  <si>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</si>
  <si>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</si>
  <si>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</si>
  <si>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</si>
  <si>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</si>
  <si>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</si>
  <si>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</si>
  <si>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</si>
  <si>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</si>
  <si>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</si>
  <si>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</si>
  <si>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</si>
  <si>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</si>
  <si>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</si>
  <si>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</si>
  <si>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</si>
  <si>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</si>
  <si>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</si>
  <si>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</si>
  <si>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</si>
  <si>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</si>
  <si>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</si>
  <si>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</si>
  <si>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</si>
  <si>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</si>
  <si>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</si>
  <si>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</si>
  <si>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</si>
  <si>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</si>
  <si>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</si>
  <si>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</si>
  <si>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</si>
  <si>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</si>
  <si>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</si>
  <si>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</si>
  <si>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</si>
  <si>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</si>
  <si>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</si>
  <si>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</si>
  <si>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</si>
  <si>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</si>
  <si>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</si>
  <si>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</si>
  <si>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</si>
  <si>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</si>
  <si>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</si>
  <si>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</si>
  <si>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</si>
  <si>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</si>
  <si>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</si>
  <si>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</si>
  <si>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</si>
  <si>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</si>
  <si>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</si>
  <si>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</si>
  <si>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</si>
  <si>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</si>
  <si>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</si>
  <si>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</si>
  <si>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</si>
  <si>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</si>
  <si>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</si>
  <si>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</si>
  <si>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</si>
  <si>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</si>
  <si>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</si>
  <si>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</si>
  <si>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</si>
  <si>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</si>
  <si>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</si>
  <si>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</si>
  <si>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</si>
  <si>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Förändring jämfört med samma kvartal föregående år</t>
  </si>
  <si>
    <t>Procent</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</si>
  <si>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</si>
  <si>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</si>
  <si>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</si>
  <si>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</si>
  <si>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</si>
  <si>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</si>
  <si>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</si>
  <si>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</si>
  <si>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</si>
  <si>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</si>
  <si>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</si>
  <si>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</si>
  <si>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</si>
  <si>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</si>
  <si>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</si>
  <si>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</si>
  <si>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</si>
  <si>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</si>
  <si>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</si>
  <si>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</si>
  <si>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</si>
  <si>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</si>
  <si>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</si>
  <si>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</si>
  <si>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</si>
  <si>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</si>
  <si>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</si>
  <si>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</si>
  <si>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</si>
  <si>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</si>
  <si>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</si>
  <si>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</si>
  <si>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</si>
  <si>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</si>
  <si>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</si>
  <si>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</si>
  <si>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</si>
  <si>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</si>
  <si>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</si>
  <si>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</si>
  <si>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</si>
  <si>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</si>
  <si>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</si>
  <si>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</si>
  <si>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</si>
  <si>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</si>
  <si>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</si>
  <si>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</si>
  <si>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</si>
  <si>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</si>
  <si>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</si>
  <si>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</si>
  <si>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</si>
  <si>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</si>
  <si>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</si>
  <si>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</si>
  <si>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</si>
  <si>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</si>
  <si>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</si>
  <si>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</si>
  <si>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</si>
  <si>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</si>
  <si>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</si>
  <si>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</si>
  <si>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</si>
  <si>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</si>
  <si>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</si>
  <si>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</si>
  <si>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</si>
  <si>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</si>
  <si>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</si>
  <si>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</si>
  <si>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</si>
  <si>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</si>
  <si>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</si>
  <si>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</si>
  <si>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</si>
  <si>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</si>
  <si>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</si>
  <si>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2016K3</t>
  </si>
  <si>
    <t>Transportbranschen</t>
  </si>
  <si>
    <t>2016K4</t>
  </si>
  <si>
    <t>2017K1</t>
  </si>
  <si>
    <t xml:space="preserve">GDP production approach </t>
  </si>
  <si>
    <t>Index 2008Q1=100</t>
  </si>
  <si>
    <t>Index 2008K1=100</t>
  </si>
  <si>
    <t>2017K2</t>
  </si>
  <si>
    <t>Aggregerade branscher SNI 2007</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</si>
  <si>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</si>
  <si>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</si>
  <si>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</si>
  <si>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</si>
  <si>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</si>
  <si>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</si>
  <si>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</si>
  <si>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</si>
  <si>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</si>
  <si>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Greenhouse gas emissions:  Thousand tonnes carbon dioxide equivalents</t>
  </si>
  <si>
    <t>2 Diagram</t>
  </si>
  <si>
    <t>2 Figures</t>
  </si>
  <si>
    <t>Arbetskraftsinsats (ENS2010) efter näringsgren SNI 2007. 
Årsmedelantal sysselsatta (utifrån kvartal), personer i 1000-tal</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</si>
  <si>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</si>
  <si>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</si>
  <si>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</si>
  <si>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</si>
  <si>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</si>
  <si>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</si>
  <si>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</si>
  <si>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</si>
  <si>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</si>
  <si>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</si>
  <si>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</si>
  <si>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</si>
  <si>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</si>
  <si>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</si>
  <si>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</si>
  <si>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</si>
  <si>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</si>
  <si>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</si>
  <si>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</si>
  <si>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</si>
  <si>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</si>
  <si>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</si>
  <si>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</si>
  <si>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</si>
  <si>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</si>
  <si>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</si>
  <si>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</si>
  <si>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</si>
  <si>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</si>
  <si>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</si>
  <si>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</si>
  <si>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</si>
  <si>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</si>
  <si>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</si>
  <si>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</si>
  <si>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</si>
  <si>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</si>
  <si>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</si>
  <si>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</si>
  <si>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</si>
  <si>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</si>
  <si>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</si>
  <si>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</si>
  <si>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</si>
  <si>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</si>
  <si>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</si>
  <si>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</si>
  <si>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</si>
  <si>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</si>
  <si>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</si>
  <si>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H51 Air transport</t>
  </si>
  <si>
    <t>H50 Water transport</t>
  </si>
  <si>
    <t>H49.4-5 Freight transport by road and removal services, transport via pipeline</t>
  </si>
  <si>
    <t xml:space="preserve">H49.4-5 Väg- och rörtransport </t>
  </si>
  <si>
    <t>H50 Sjötransport</t>
  </si>
  <si>
    <t>H51 Lufttransport</t>
  </si>
  <si>
    <t>Privat konsumtion av bensin och diesel</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</si>
  <si>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</si>
  <si>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</si>
  <si>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</si>
  <si>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</si>
  <si>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</si>
  <si>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</si>
  <si>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</si>
  <si>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</si>
  <si>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</si>
  <si>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</si>
  <si>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</si>
  <si>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</si>
  <si>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</si>
  <si>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</si>
  <si>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</si>
  <si>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</si>
  <si>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</si>
  <si>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</si>
  <si>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</si>
  <si>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</si>
  <si>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</si>
  <si>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</si>
  <si>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</si>
  <si>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</si>
  <si>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</si>
  <si>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</si>
  <si>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</si>
  <si>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</si>
  <si>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</si>
  <si>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</si>
  <si>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</si>
  <si>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</si>
  <si>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</si>
  <si>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</si>
  <si>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</si>
  <si>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</si>
  <si>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</si>
  <si>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</si>
  <si>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</si>
  <si>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</si>
  <si>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</si>
  <si>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</si>
  <si>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</si>
  <si>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</si>
  <si>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</si>
  <si>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</si>
  <si>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</si>
  <si>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</si>
  <si>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</si>
  <si>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</si>
  <si>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</si>
  <si>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</si>
  <si>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</si>
  <si>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</si>
  <si>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</si>
  <si>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</si>
  <si>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</si>
  <si>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</si>
  <si>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</si>
  <si>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</si>
  <si>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</si>
  <si>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</si>
  <si>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</si>
  <si>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</si>
  <si>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</si>
  <si>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</si>
  <si>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</si>
  <si>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</si>
  <si>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</si>
  <si>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</si>
  <si>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</si>
  <si>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</si>
  <si>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</si>
  <si>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</si>
  <si>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</si>
  <si>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</si>
  <si>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</si>
  <si>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</si>
  <si>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</si>
  <si>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</si>
  <si>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</si>
  <si>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</si>
  <si>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</si>
  <si>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</si>
  <si>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</si>
  <si>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</si>
  <si>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</si>
  <si>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***Preliminära årssiffror</t>
  </si>
  <si>
    <t>***Preliminary figures</t>
  </si>
  <si>
    <t>2023K2</t>
  </si>
  <si>
    <t>2023K3</t>
  </si>
  <si>
    <t>BNP från produktionssidan</t>
  </si>
  <si>
    <t>Intensitet (utsläpp per krona)</t>
  </si>
  <si>
    <t>2023K4</t>
  </si>
  <si>
    <t>2024K1</t>
  </si>
  <si>
    <t>-</t>
  </si>
  <si>
    <t>2024K2</t>
  </si>
  <si>
    <t>2024K3</t>
  </si>
  <si>
    <t>2024K4</t>
  </si>
  <si>
    <t>NACE Rev.2 industry</t>
  </si>
  <si>
    <t>Jonas Bergström, Statistics Sweden</t>
  </si>
  <si>
    <t>Telephone: +46 10 479 46 22</t>
  </si>
  <si>
    <t>e-post: jonas.bergstrom@scb.se / miljorakenskaper@scb.se</t>
  </si>
  <si>
    <t>Telefon: 010 479 46 22</t>
  </si>
  <si>
    <t>Jonas Bergström, Statistiska centralbyrån (SCB)</t>
  </si>
  <si>
    <t>2025K1</t>
  </si>
  <si>
    <t> </t>
  </si>
  <si>
    <t>  </t>
  </si>
  <si>
    <t>Hushåll och icke-vinstdrivande organisationer</t>
  </si>
  <si>
    <t>H49.4-5 Väg- och rörtransport</t>
  </si>
  <si>
    <t>Utsläpp av växthusgaser: tusen ton koldioxidekvivalenter</t>
  </si>
  <si>
    <t>1b Mobila utsläpp</t>
  </si>
  <si>
    <t>1b Emissions transports</t>
  </si>
  <si>
    <t>Fasta priser referensår 2024, mnkr efter näringsgren SNI 2007 och kvartal</t>
  </si>
  <si>
    <t>Electricity, gas and hot water su</t>
  </si>
  <si>
    <t>El, gas och värmeverk samt va</t>
  </si>
  <si>
    <t>Households and non profit institu</t>
  </si>
  <si>
    <t>Hushåll och icke-vinstdrivand</t>
  </si>
  <si>
    <t xml:space="preserve">Tonnes carbon dioxide equivalents per million SEK (2024 prices) </t>
  </si>
  <si>
    <t>ton koldioxidekvivalenter per miljoner kronor (2024 års priser)</t>
  </si>
  <si>
    <t>Intensiteter: Utsläpp av växthusgaser per förädlingsvärde, ton koldioxidekvivalenter per miljoner kronor (2024 års priser)</t>
  </si>
  <si>
    <t xml:space="preserve">Intensities: Emissions of greenhouse gases by value added, tonnes carbon dioxide equivalents per million SEK (2024 prices) </t>
  </si>
  <si>
    <t>Thousand tonnes carbon dioxide equivalents and constant prices, reference year 2024, SEK millions</t>
  </si>
  <si>
    <t>Tusen ton koldioxidekvivalenter och mnkr (fasta priser 2024).</t>
  </si>
  <si>
    <t>2025K2</t>
  </si>
  <si>
    <t>Constant prices reference year 2024, by industrial classification NACE Rev.2 and quarter</t>
  </si>
  <si>
    <t>4 Utsläpp per FV (kvartal)</t>
  </si>
  <si>
    <t>4 Emissions by VA (quartely)</t>
  </si>
  <si>
    <t>5 Utsläpp per syss. (kvartal)</t>
  </si>
  <si>
    <t>5 Emissions by emp. (quartely)</t>
  </si>
  <si>
    <t>6 FV (kvartal)</t>
  </si>
  <si>
    <t>6 VA (quartely)</t>
  </si>
  <si>
    <t>7 Sysselsatta (kvartal)</t>
  </si>
  <si>
    <t>7 Employed (quartely)</t>
  </si>
  <si>
    <t>Change compared to the same quarter previous year</t>
  </si>
  <si>
    <t>Förändring av utsläpp av växthusgaser och förädlingsvärde jämfört med samma kvartal föregående år</t>
  </si>
  <si>
    <t>Change in greenhouse gas emissions and value added compared to the same quarter last year</t>
  </si>
  <si>
    <t>2025K3</t>
  </si>
  <si>
    <t>Utsläpp av växthusgaser redovisat efter näringsgren SNI 2007 och kvartal, 2008K1-2025K4</t>
  </si>
  <si>
    <t>Emissions of greenhouse gases by industry SNI 2007 (NACE Rev. 2) and quarter, 2008Q1-2025Q4</t>
  </si>
  <si>
    <t>Utsläpp av växthusgaser 2008K1-2025K4</t>
  </si>
  <si>
    <t>Emissions of Greenhouse gases (GHG), 2008Q1-2025Q4</t>
  </si>
  <si>
    <t>Mobila utsläpp av växthusgaser, 2008K1-2025K4</t>
  </si>
  <si>
    <t>Greenhouse gas emissions, transportation, 2008Q1-2025Q4</t>
  </si>
  <si>
    <t>Preliminära årsdata: Utsläpp av växthusgaser, intensiteter, förädlingsvärde samt sysselsättning 2008-2025</t>
  </si>
  <si>
    <t>Preliminary yearly data: Emissions of GHG, intensities, value added and employment 2008-2025</t>
  </si>
  <si>
    <t>Utsläpp per förädlingsvärde 2008K1-2025K4</t>
  </si>
  <si>
    <t>Greenhouse gas emissions by value added, 2008Q1-2025Q4</t>
  </si>
  <si>
    <t>Utsläpp per sysselsatta 2008K1-2025K4</t>
  </si>
  <si>
    <t>Greenhouse gas emissions by Employees, 2008Q1-2025Q4</t>
  </si>
  <si>
    <t>Förädlingsvärde efter näringsgren SNI 2007, 2008K1-2025K4</t>
  </si>
  <si>
    <t>Value added by industry SNI 2007 (NACE) 2008Q1-2025Q4</t>
  </si>
  <si>
    <t>Sysselsättning efter näringsgren SNI 2007, 2008K1-2025K4</t>
  </si>
  <si>
    <t>Employment by industry SNI 2007 (NACE), 2008Q1-2025Q4</t>
  </si>
  <si>
    <t>2025***</t>
  </si>
  <si>
    <t>2025K4</t>
  </si>
  <si>
    <t>M73-M75 advertising and market research, veterinary activities</t>
  </si>
  <si>
    <t>2024</t>
  </si>
  <si>
    <t>BNP från produktionssidan (ENS2010), fasta priser referensår 2025, 
mnkr efter näringsgren SNI 2007 (summerade kvartal)</t>
  </si>
  <si>
    <t>GDP production approach (ESA2010), constant prices reference year 2025.
by industrial classfication NACE Rev.2 (sum of quarters)</t>
  </si>
  <si>
    <t>2025</t>
  </si>
  <si>
    <t>Hushåll och icke-vinstdrivande organisationer**</t>
  </si>
  <si>
    <t>Households and non profit institutions**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</si>
</sst>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
    <numFmt numFmtId="167" formatCode="0.0000"/>
    <numFmt numFmtId="168" formatCode="_-* #,##0.00\ _k_r_-;\-* #,##0.00\ _k_r_-;_-* &quot;-&quot;??\ _k_r_-;_-@_-"/>
  </numFmts>
  <fonts count="55"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i/>
      <sz val="11"/>
      <name val="Calibri"/>
      <family val="2"/>
      <scheme val="minor"/>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
      <u/>
      <sz val="10"/>
      <color theme="10"/>
      <name val="Calibri"/>
      <family val="2"/>
      <scheme val="minor"/>
    </font>
    <font>
      <b/>
      <sz val="10"/>
      <color theme="0" tint="-0.499984740745262"/>
      <name val="Calibri"/>
      <family val="2"/>
    </font>
    <font>
      <b/>
      <u/>
      <sz val="11"/>
      <color theme="10"/>
      <name val="Calibri"/>
      <family val="2"/>
      <scheme val="minor"/>
    </font>
    <font>
      <i/>
      <u/>
      <sz val="11"/>
      <color theme="10"/>
      <name val="Calibri"/>
      <family val="2"/>
      <scheme val="minor"/>
    </font>
    <font>
      <u/>
      <sz val="11"/>
      <color theme="10"/>
      <name val="Calibri"/>
      <family val="2"/>
      <scheme val="minor"/>
    </font>
    <font>
      <sz val="11"/>
      <name val="Calibri"/>
      <family val="2"/>
      <scheme val="minor"/>
    </font>
    <font>
      <b/>
      <u/>
      <sz val="11"/>
      <color indexed="12"/>
      <name val="Calibri"/>
      <family val="2"/>
      <scheme val="minor"/>
    </font>
  </fonts>
  <fills count="5">
    <fill>
      <patternFill patternType="none"/>
    </fill>
    <fill>
      <patternFill patternType="gray125"/>
    </fill>
    <fill>
      <patternFill patternType="solid">
        <fgColor rgb="FFDCE6F1"/>
        <bgColor rgb="FFDCE6F1"/>
      </patternFill>
    </fill>
    <fill>
      <patternFill patternType="solid">
        <fgColor rgb="FFDCE6F1"/>
        <bgColor indexed="64"/>
      </patternFill>
    </fill>
    <fill>
      <patternFill patternType="solid">
        <fgColor theme="0" tint="-4.9989318521683403E-2"/>
        <bgColor indexed="64"/>
      </patternFill>
    </fill>
  </fills>
  <borders count="20">
    <border>
      <left/>
      <right/>
      <top/>
      <bottom/>
      <diagonal/>
    </border>
    <border>
      <left/>
      <right/>
      <top style="thin">
        <color indexed="64"/>
      </top>
      <bottom style="thin">
        <color indexed="64"/>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style="thin">
        <color auto="1"/>
      </right>
      <top style="thin">
        <color auto="1"/>
      </top>
      <bottom/>
      <diagonal/>
    </border>
    <border>
      <left style="thin">
        <color indexed="64"/>
      </left>
      <right/>
      <top style="thin">
        <color theme="1"/>
      </top>
      <bottom/>
      <diagonal/>
    </border>
    <border>
      <left/>
      <right/>
      <top style="thin">
        <color theme="4" tint="0.39997558519241921"/>
      </top>
      <bottom/>
      <diagonal/>
    </border>
    <border>
      <left/>
      <right style="thin">
        <color indexed="64"/>
      </right>
      <top/>
      <bottom style="thin">
        <color indexed="64"/>
      </bottom>
      <diagonal/>
    </border>
  </borders>
  <cellStyleXfs count="17">
    <xf numFmtId="0" fontId="0" fillId="0" borderId="0"/>
    <xf numFmtId="0" fontId="11" fillId="0" borderId="0" applyNumberFormat="0" applyBorder="0" applyAlignment="0"/>
    <xf numFmtId="0" fontId="14" fillId="0" borderId="0"/>
    <xf numFmtId="0" fontId="10" fillId="0" borderId="0"/>
    <xf numFmtId="0" fontId="9" fillId="0" borderId="0"/>
    <xf numFmtId="0" fontId="21" fillId="0" borderId="0" applyNumberFormat="0" applyFill="0" applyBorder="0" applyAlignment="0" applyProtection="0">
      <alignment vertical="top"/>
      <protection locked="0"/>
    </xf>
    <xf numFmtId="0" fontId="23" fillId="0" borderId="0" applyNumberFormat="0" applyFill="0" applyBorder="0" applyAlignment="0" applyProtection="0"/>
    <xf numFmtId="0" fontId="8" fillId="0" borderId="0"/>
    <xf numFmtId="0" fontId="12" fillId="0" borderId="0"/>
    <xf numFmtId="9" fontId="25"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43" fontId="25" fillId="0" borderId="0" applyFont="0" applyFill="0" applyBorder="0" applyAlignment="0" applyProtection="0"/>
  </cellStyleXfs>
  <cellXfs count="335">
    <xf numFmtId="0" fontId="0" fillId="0" borderId="0" xfId="0"/>
    <xf numFmtId="0" fontId="15" fillId="0" borderId="0" xfId="0" applyFont="1"/>
    <xf numFmtId="0" fontId="11" fillId="0" borderId="0" xfId="1"/>
    <xf numFmtId="0" fontId="17" fillId="0" borderId="0" xfId="4" applyFont="1"/>
    <xf numFmtId="0" fontId="9" fillId="0" borderId="0" xfId="4"/>
    <xf numFmtId="0" fontId="18" fillId="0" borderId="0" xfId="4" applyFont="1"/>
    <xf numFmtId="14" fontId="0" fillId="0" borderId="0" xfId="0" applyNumberFormat="1"/>
    <xf numFmtId="4" fontId="13" fillId="0" borderId="5" xfId="0" applyNumberFormat="1" applyFont="1" applyBorder="1" applyAlignment="1">
      <alignment horizontal="left"/>
    </xf>
    <xf numFmtId="166" fontId="15" fillId="0" borderId="0" xfId="0" applyNumberFormat="1" applyFont="1"/>
    <xf numFmtId="0" fontId="15" fillId="0" borderId="0" xfId="0" applyFont="1" applyAlignment="1">
      <alignment horizontal="left" wrapText="1"/>
    </xf>
    <xf numFmtId="0" fontId="26" fillId="0" borderId="0" xfId="0" applyFont="1"/>
    <xf numFmtId="3" fontId="26" fillId="0" borderId="0" xfId="0" applyNumberFormat="1" applyFont="1"/>
    <xf numFmtId="4" fontId="26" fillId="0" borderId="0" xfId="0" applyNumberFormat="1" applyFont="1"/>
    <xf numFmtId="4" fontId="29" fillId="0" borderId="0" xfId="0" applyNumberFormat="1" applyFont="1" applyAlignment="1">
      <alignment horizontal="left"/>
    </xf>
    <xf numFmtId="4" fontId="26" fillId="0" borderId="0" xfId="0" applyNumberFormat="1" applyFont="1" applyAlignment="1">
      <alignment horizontal="left"/>
    </xf>
    <xf numFmtId="0" fontId="29" fillId="0" borderId="0" xfId="0" applyFont="1"/>
    <xf numFmtId="0" fontId="34" fillId="0" borderId="0" xfId="0" applyFont="1"/>
    <xf numFmtId="0" fontId="35" fillId="0" borderId="0" xfId="0" applyFont="1"/>
    <xf numFmtId="3" fontId="34" fillId="0" borderId="0" xfId="0" applyNumberFormat="1" applyFont="1"/>
    <xf numFmtId="4" fontId="34" fillId="0" borderId="0" xfId="0" applyNumberFormat="1" applyFont="1"/>
    <xf numFmtId="3" fontId="34" fillId="0" borderId="0" xfId="0" applyNumberFormat="1" applyFont="1" applyAlignment="1">
      <alignment horizontal="left"/>
    </xf>
    <xf numFmtId="4" fontId="0" fillId="0" borderId="0" xfId="0" applyNumberFormat="1"/>
    <xf numFmtId="4" fontId="35" fillId="0" borderId="0" xfId="0" applyNumberFormat="1" applyFont="1" applyAlignment="1">
      <alignment horizontal="left"/>
    </xf>
    <xf numFmtId="14" fontId="34" fillId="0" borderId="0" xfId="0" applyNumberFormat="1" applyFont="1" applyAlignment="1">
      <alignment horizontal="left"/>
    </xf>
    <xf numFmtId="4" fontId="34" fillId="0" borderId="0" xfId="0" applyNumberFormat="1" applyFont="1" applyAlignment="1">
      <alignment horizontal="left"/>
    </xf>
    <xf numFmtId="0" fontId="32" fillId="0" borderId="0" xfId="1" applyFont="1"/>
    <xf numFmtId="4" fontId="36" fillId="0" borderId="0" xfId="0" applyNumberFormat="1" applyFont="1" applyAlignment="1">
      <alignment horizontal="left"/>
    </xf>
    <xf numFmtId="3" fontId="32" fillId="0" borderId="0" xfId="0" applyNumberFormat="1" applyFont="1"/>
    <xf numFmtId="0" fontId="35" fillId="0" borderId="4" xfId="0" applyFont="1" applyBorder="1"/>
    <xf numFmtId="4" fontId="36" fillId="0" borderId="0" xfId="0" applyNumberFormat="1" applyFont="1"/>
    <xf numFmtId="166" fontId="35" fillId="0" borderId="0" xfId="0" applyNumberFormat="1" applyFont="1"/>
    <xf numFmtId="166" fontId="34" fillId="0" borderId="0" xfId="0" applyNumberFormat="1" applyFont="1"/>
    <xf numFmtId="166" fontId="0" fillId="0" borderId="0" xfId="0" applyNumberFormat="1"/>
    <xf numFmtId="3" fontId="34" fillId="0" borderId="3" xfId="0" applyNumberFormat="1" applyFont="1" applyBorder="1" applyAlignment="1">
      <alignment horizontal="left"/>
    </xf>
    <xf numFmtId="9" fontId="34" fillId="0" borderId="0" xfId="9" applyFont="1" applyFill="1" applyBorder="1"/>
    <xf numFmtId="166" fontId="32" fillId="0" borderId="0" xfId="1" applyNumberFormat="1" applyFont="1"/>
    <xf numFmtId="0" fontId="31" fillId="0" borderId="0" xfId="0" applyFont="1" applyAlignment="1">
      <alignment wrapText="1"/>
    </xf>
    <xf numFmtId="166" fontId="31" fillId="0" borderId="0" xfId="0" applyNumberFormat="1" applyFont="1"/>
    <xf numFmtId="166" fontId="34" fillId="0" borderId="0" xfId="0" applyNumberFormat="1" applyFont="1" applyAlignment="1">
      <alignment wrapText="1"/>
    </xf>
    <xf numFmtId="0" fontId="28" fillId="0" borderId="0" xfId="4" applyFont="1" applyAlignment="1">
      <alignment horizontal="left"/>
    </xf>
    <xf numFmtId="0" fontId="25" fillId="0" borderId="0" xfId="0" applyFont="1"/>
    <xf numFmtId="0" fontId="38" fillId="0" borderId="0" xfId="0" applyFont="1"/>
    <xf numFmtId="164" fontId="34" fillId="0" borderId="0" xfId="0" applyNumberFormat="1" applyFont="1" applyAlignment="1">
      <alignment horizontal="right"/>
    </xf>
    <xf numFmtId="4" fontId="35" fillId="0" borderId="5" xfId="0" applyNumberFormat="1" applyFont="1" applyBorder="1" applyAlignment="1">
      <alignment horizontal="left"/>
    </xf>
    <xf numFmtId="164" fontId="35" fillId="0" borderId="0" xfId="0" applyNumberFormat="1" applyFont="1" applyAlignment="1">
      <alignment horizontal="right"/>
    </xf>
    <xf numFmtId="0" fontId="41" fillId="0" borderId="0" xfId="0" applyFont="1" applyAlignment="1">
      <alignment wrapText="1"/>
    </xf>
    <xf numFmtId="0" fontId="33" fillId="0" borderId="0" xfId="0" applyFont="1"/>
    <xf numFmtId="0" fontId="34" fillId="0" borderId="0" xfId="0" applyFont="1" applyAlignment="1">
      <alignment wrapText="1"/>
    </xf>
    <xf numFmtId="0" fontId="33" fillId="0" borderId="0" xfId="0" applyFont="1" applyAlignment="1">
      <alignment wrapText="1"/>
    </xf>
    <xf numFmtId="0" fontId="39" fillId="0" borderId="0" xfId="0" applyFont="1"/>
    <xf numFmtId="4" fontId="38" fillId="0" borderId="0" xfId="0" applyNumberFormat="1" applyFont="1" applyAlignment="1">
      <alignment horizontal="left"/>
    </xf>
    <xf numFmtId="0" fontId="40" fillId="0" borderId="0" xfId="0" applyFont="1"/>
    <xf numFmtId="1" fontId="40" fillId="0" borderId="0" xfId="0" applyNumberFormat="1" applyFont="1"/>
    <xf numFmtId="3" fontId="36" fillId="0" borderId="0" xfId="0" applyNumberFormat="1" applyFont="1"/>
    <xf numFmtId="164" fontId="35" fillId="0" borderId="6" xfId="0" applyNumberFormat="1" applyFont="1" applyBorder="1" applyAlignment="1">
      <alignment horizontal="right"/>
    </xf>
    <xf numFmtId="3" fontId="42" fillId="0" borderId="0" xfId="0" applyNumberFormat="1" applyFont="1"/>
    <xf numFmtId="165" fontId="42" fillId="0" borderId="0" xfId="0" applyNumberFormat="1" applyFont="1"/>
    <xf numFmtId="164" fontId="34" fillId="0" borderId="0" xfId="9" applyNumberFormat="1" applyFont="1" applyFill="1" applyBorder="1"/>
    <xf numFmtId="1" fontId="34" fillId="0" borderId="0" xfId="0" applyNumberFormat="1" applyFont="1"/>
    <xf numFmtId="3" fontId="12" fillId="0" borderId="0" xfId="0" applyNumberFormat="1" applyFont="1"/>
    <xf numFmtId="0" fontId="7" fillId="0" borderId="0" xfId="10"/>
    <xf numFmtId="0" fontId="8" fillId="0" borderId="0" xfId="7"/>
    <xf numFmtId="3" fontId="0" fillId="0" borderId="0" xfId="0" applyNumberFormat="1"/>
    <xf numFmtId="3" fontId="36" fillId="0" borderId="5" xfId="0" applyNumberFormat="1" applyFont="1" applyBorder="1"/>
    <xf numFmtId="3" fontId="34" fillId="0" borderId="5" xfId="0" applyNumberFormat="1" applyFont="1" applyBorder="1"/>
    <xf numFmtId="3" fontId="36" fillId="0" borderId="6" xfId="0" applyNumberFormat="1" applyFont="1" applyBorder="1"/>
    <xf numFmtId="0" fontId="30" fillId="0" borderId="15" xfId="0" applyFont="1" applyBorder="1"/>
    <xf numFmtId="0" fontId="23" fillId="0" borderId="0" xfId="6" quotePrefix="1"/>
    <xf numFmtId="0" fontId="34" fillId="0" borderId="12" xfId="0" applyFont="1" applyBorder="1"/>
    <xf numFmtId="164" fontId="36" fillId="0" borderId="0" xfId="0" applyNumberFormat="1" applyFont="1"/>
    <xf numFmtId="0" fontId="0" fillId="0" borderId="0" xfId="0" pivotButton="1"/>
    <xf numFmtId="0" fontId="0" fillId="0" borderId="0" xfId="0" applyAlignment="1">
      <alignment horizontal="left"/>
    </xf>
    <xf numFmtId="3" fontId="8" fillId="0" borderId="0" xfId="7" applyNumberFormat="1"/>
    <xf numFmtId="164" fontId="34" fillId="0" borderId="0" xfId="0" applyNumberFormat="1" applyFont="1"/>
    <xf numFmtId="3" fontId="35" fillId="0" borderId="0" xfId="0" applyNumberFormat="1" applyFont="1" applyAlignment="1">
      <alignment horizontal="left"/>
    </xf>
    <xf numFmtId="1" fontId="0" fillId="0" borderId="0" xfId="0" applyNumberFormat="1"/>
    <xf numFmtId="4" fontId="34" fillId="0" borderId="6" xfId="0" applyNumberFormat="1" applyFont="1" applyBorder="1" applyAlignment="1">
      <alignment horizontal="left"/>
    </xf>
    <xf numFmtId="164" fontId="36" fillId="0" borderId="8" xfId="9" applyNumberFormat="1" applyFont="1" applyBorder="1"/>
    <xf numFmtId="1" fontId="35" fillId="0" borderId="0" xfId="0" applyNumberFormat="1" applyFont="1" applyAlignment="1">
      <alignment horizontal="right"/>
    </xf>
    <xf numFmtId="0" fontId="45" fillId="0" borderId="0" xfId="0" applyFont="1" applyAlignment="1">
      <alignment horizontal="left" wrapText="1"/>
    </xf>
    <xf numFmtId="1" fontId="46" fillId="0" borderId="0" xfId="0" applyNumberFormat="1" applyFont="1" applyAlignment="1">
      <alignment horizontal="right"/>
    </xf>
    <xf numFmtId="4" fontId="34" fillId="0" borderId="5" xfId="0" applyNumberFormat="1" applyFont="1" applyBorder="1" applyAlignment="1">
      <alignment horizontal="left"/>
    </xf>
    <xf numFmtId="4" fontId="35" fillId="0" borderId="0" xfId="0" applyNumberFormat="1" applyFont="1"/>
    <xf numFmtId="164" fontId="46" fillId="0" borderId="0" xfId="9" applyNumberFormat="1" applyFont="1" applyFill="1" applyBorder="1" applyAlignment="1">
      <alignment horizontal="right"/>
    </xf>
    <xf numFmtId="164" fontId="47" fillId="0" borderId="0" xfId="9" applyNumberFormat="1" applyFont="1" applyFill="1" applyBorder="1" applyAlignment="1">
      <alignment horizontal="right"/>
    </xf>
    <xf numFmtId="164" fontId="46" fillId="0" borderId="0" xfId="9" applyNumberFormat="1" applyFont="1" applyFill="1"/>
    <xf numFmtId="0" fontId="46" fillId="0" borderId="0" xfId="0" applyFont="1"/>
    <xf numFmtId="167" fontId="16" fillId="0" borderId="18" xfId="0" applyNumberFormat="1" applyFont="1" applyBorder="1"/>
    <xf numFmtId="167" fontId="16" fillId="0" borderId="0" xfId="0" applyNumberFormat="1" applyFont="1"/>
    <xf numFmtId="3" fontId="35" fillId="0" borderId="0" xfId="0" applyNumberFormat="1" applyFont="1"/>
    <xf numFmtId="168" fontId="0" fillId="0" borderId="0" xfId="0" applyNumberFormat="1"/>
    <xf numFmtId="165" fontId="34" fillId="0" borderId="0" xfId="0" applyNumberFormat="1" applyFont="1"/>
    <xf numFmtId="1" fontId="38" fillId="0" borderId="0" xfId="0" applyNumberFormat="1" applyFont="1"/>
    <xf numFmtId="0" fontId="35" fillId="0" borderId="10" xfId="0" applyFont="1" applyBorder="1"/>
    <xf numFmtId="0" fontId="35" fillId="0" borderId="15" xfId="0" applyFont="1" applyBorder="1"/>
    <xf numFmtId="0" fontId="35" fillId="0" borderId="16" xfId="0" applyFont="1" applyBorder="1"/>
    <xf numFmtId="0" fontId="43" fillId="0" borderId="1" xfId="0" applyFont="1" applyBorder="1" applyAlignment="1">
      <alignment horizontal="center" vertical="center"/>
    </xf>
    <xf numFmtId="9" fontId="34" fillId="0" borderId="6" xfId="0" applyNumberFormat="1" applyFont="1" applyBorder="1" applyAlignment="1">
      <alignment horizontal="right"/>
    </xf>
    <xf numFmtId="0" fontId="43" fillId="0" borderId="7" xfId="0" applyFont="1" applyBorder="1" applyAlignment="1">
      <alignment vertical="center"/>
    </xf>
    <xf numFmtId="0" fontId="43" fillId="0" borderId="1" xfId="0" applyFont="1" applyBorder="1" applyAlignment="1">
      <alignment vertical="center"/>
    </xf>
    <xf numFmtId="0" fontId="43" fillId="0" borderId="8" xfId="0" applyFont="1" applyBorder="1" applyAlignment="1">
      <alignment vertical="center"/>
    </xf>
    <xf numFmtId="0" fontId="43" fillId="0" borderId="7" xfId="0" applyFont="1" applyBorder="1" applyAlignment="1">
      <alignment horizontal="left" vertical="center"/>
    </xf>
    <xf numFmtId="0" fontId="15" fillId="0" borderId="1" xfId="0" applyFont="1" applyBorder="1"/>
    <xf numFmtId="0" fontId="35" fillId="0" borderId="1" xfId="0" applyFont="1" applyBorder="1"/>
    <xf numFmtId="0" fontId="0" fillId="0" borderId="1" xfId="0" applyBorder="1"/>
    <xf numFmtId="0" fontId="0" fillId="0" borderId="8" xfId="0" applyBorder="1"/>
    <xf numFmtId="9" fontId="34" fillId="0" borderId="0" xfId="9" applyFont="1" applyFill="1" applyBorder="1" applyAlignment="1"/>
    <xf numFmtId="0" fontId="32" fillId="0" borderId="0" xfId="1" applyFont="1" applyAlignment="1"/>
    <xf numFmtId="0" fontId="23" fillId="0" borderId="0" xfId="6" applyAlignment="1" applyProtection="1">
      <alignment horizontal="left" vertical="center"/>
    </xf>
    <xf numFmtId="0" fontId="28" fillId="0" borderId="0" xfId="4" applyFont="1" applyAlignment="1">
      <alignment horizontal="left" vertical="center"/>
    </xf>
    <xf numFmtId="4" fontId="28" fillId="0" borderId="0" xfId="0" applyNumberFormat="1" applyFont="1" applyAlignment="1">
      <alignment horizontal="left" vertical="center"/>
    </xf>
    <xf numFmtId="3" fontId="26" fillId="0" borderId="0" xfId="0" applyNumberFormat="1" applyFont="1" applyAlignment="1">
      <alignment horizontal="left" vertical="center"/>
    </xf>
    <xf numFmtId="0" fontId="29" fillId="0" borderId="0" xfId="0" applyFont="1" applyAlignment="1">
      <alignment horizontal="left" vertical="center"/>
    </xf>
    <xf numFmtId="0" fontId="30" fillId="0" borderId="1" xfId="0" applyFont="1" applyBorder="1" applyAlignment="1">
      <alignment horizontal="left" vertical="center" wrapText="1"/>
    </xf>
    <xf numFmtId="0" fontId="29" fillId="0" borderId="1" xfId="0" applyFont="1" applyBorder="1" applyAlignment="1">
      <alignment horizontal="left" vertical="center" wrapText="1"/>
    </xf>
    <xf numFmtId="0" fontId="34" fillId="0" borderId="2" xfId="0" applyFont="1" applyBorder="1" applyAlignment="1">
      <alignment horizontal="left" vertical="center"/>
    </xf>
    <xf numFmtId="0" fontId="34" fillId="0" borderId="0" xfId="0" applyFont="1" applyAlignment="1">
      <alignment horizontal="left" vertical="center"/>
    </xf>
    <xf numFmtId="0" fontId="30" fillId="0" borderId="1" xfId="0" applyFont="1" applyBorder="1" applyAlignment="1">
      <alignment horizontal="left" vertical="center"/>
    </xf>
    <xf numFmtId="0" fontId="29" fillId="0" borderId="1" xfId="0" applyFont="1" applyBorder="1" applyAlignment="1">
      <alignment horizontal="left" vertical="center"/>
    </xf>
    <xf numFmtId="0" fontId="26" fillId="0" borderId="0" xfId="0" applyFont="1" applyAlignment="1">
      <alignment horizontal="left" vertical="center"/>
    </xf>
    <xf numFmtId="3" fontId="29" fillId="0" borderId="1" xfId="0" applyNumberFormat="1" applyFont="1" applyBorder="1" applyAlignment="1">
      <alignment horizontal="left" vertical="center"/>
    </xf>
    <xf numFmtId="0" fontId="29" fillId="0" borderId="4" xfId="0" applyFont="1" applyBorder="1" applyAlignment="1">
      <alignment horizontal="left" vertical="center"/>
    </xf>
    <xf numFmtId="0" fontId="23" fillId="0" borderId="0" xfId="6" applyFill="1" applyAlignment="1" applyProtection="1">
      <alignment horizontal="left" vertical="center"/>
    </xf>
    <xf numFmtId="4" fontId="29" fillId="0" borderId="7" xfId="0" applyNumberFormat="1" applyFont="1" applyBorder="1" applyAlignment="1">
      <alignment horizontal="left" vertical="center"/>
    </xf>
    <xf numFmtId="4" fontId="34" fillId="0" borderId="0" xfId="0" applyNumberFormat="1" applyFont="1" applyAlignment="1">
      <alignment horizontal="left" vertical="center"/>
    </xf>
    <xf numFmtId="4" fontId="36" fillId="0" borderId="2" xfId="0" applyNumberFormat="1" applyFont="1" applyBorder="1" applyAlignment="1">
      <alignment horizontal="left" vertical="center"/>
    </xf>
    <xf numFmtId="4" fontId="36" fillId="0" borderId="0" xfId="0" applyNumberFormat="1" applyFont="1" applyAlignment="1">
      <alignment horizontal="left" vertical="center"/>
    </xf>
    <xf numFmtId="0" fontId="35" fillId="0" borderId="0" xfId="0" applyFont="1" applyAlignment="1">
      <alignment horizontal="left" vertical="center"/>
    </xf>
    <xf numFmtId="0" fontId="35" fillId="0" borderId="10" xfId="0" applyFont="1" applyBorder="1" applyAlignment="1">
      <alignment horizontal="left" vertical="center" wrapText="1"/>
    </xf>
    <xf numFmtId="0" fontId="35" fillId="0" borderId="1" xfId="0" applyFont="1" applyBorder="1" applyAlignment="1">
      <alignment horizontal="left" vertical="center" wrapText="1"/>
    </xf>
    <xf numFmtId="0" fontId="34" fillId="0" borderId="17" xfId="0" applyFont="1" applyBorder="1" applyAlignment="1">
      <alignment horizontal="left" vertical="center"/>
    </xf>
    <xf numFmtId="0" fontId="34" fillId="0" borderId="12" xfId="0" applyFont="1" applyBorder="1" applyAlignment="1">
      <alignment horizontal="left" vertical="center"/>
    </xf>
    <xf numFmtId="3" fontId="30" fillId="0" borderId="1" xfId="0" applyNumberFormat="1" applyFont="1" applyBorder="1" applyAlignment="1">
      <alignment horizontal="left" vertical="center"/>
    </xf>
    <xf numFmtId="0" fontId="31" fillId="0" borderId="0" xfId="0" applyFont="1" applyAlignment="1">
      <alignment horizontal="left" vertical="center"/>
    </xf>
    <xf numFmtId="0" fontId="35" fillId="0" borderId="4" xfId="0" applyFont="1" applyBorder="1" applyAlignment="1">
      <alignment horizontal="left" vertical="center"/>
    </xf>
    <xf numFmtId="0" fontId="31" fillId="0" borderId="2" xfId="0" applyFont="1" applyBorder="1" applyAlignment="1">
      <alignment horizontal="left" vertical="center"/>
    </xf>
    <xf numFmtId="0" fontId="35" fillId="3" borderId="1" xfId="0" applyFont="1" applyFill="1" applyBorder="1" applyAlignment="1">
      <alignment horizontal="right" vertical="center"/>
    </xf>
    <xf numFmtId="0" fontId="35" fillId="3" borderId="15" xfId="0" applyFont="1" applyFill="1" applyBorder="1" applyAlignment="1">
      <alignment horizontal="right" vertical="center"/>
    </xf>
    <xf numFmtId="0" fontId="35" fillId="3" borderId="8" xfId="0" applyFont="1" applyFill="1" applyBorder="1" applyAlignment="1">
      <alignment horizontal="right" vertical="center"/>
    </xf>
    <xf numFmtId="0" fontId="35" fillId="3" borderId="7" xfId="0" applyFont="1" applyFill="1" applyBorder="1" applyAlignment="1">
      <alignment horizontal="right" vertical="center"/>
    </xf>
    <xf numFmtId="3" fontId="36" fillId="0" borderId="0" xfId="0" applyNumberFormat="1" applyFont="1" applyAlignment="1">
      <alignment horizontal="right" vertical="center"/>
    </xf>
    <xf numFmtId="3" fontId="32" fillId="0" borderId="0" xfId="0" applyNumberFormat="1" applyFont="1" applyAlignment="1">
      <alignment horizontal="right" vertical="center"/>
    </xf>
    <xf numFmtId="3" fontId="32" fillId="0" borderId="15" xfId="0" applyNumberFormat="1" applyFont="1" applyBorder="1" applyAlignment="1">
      <alignment horizontal="right" vertical="center"/>
    </xf>
    <xf numFmtId="3" fontId="32" fillId="0" borderId="16" xfId="0" applyNumberFormat="1" applyFont="1" applyBorder="1" applyAlignment="1">
      <alignment horizontal="right" vertical="center"/>
    </xf>
    <xf numFmtId="3" fontId="32" fillId="0" borderId="10" xfId="0" applyNumberFormat="1" applyFont="1" applyBorder="1" applyAlignment="1">
      <alignment horizontal="right" vertical="center"/>
    </xf>
    <xf numFmtId="3" fontId="32" fillId="0" borderId="14" xfId="0" applyNumberFormat="1" applyFont="1" applyBorder="1" applyAlignment="1">
      <alignment horizontal="right" vertical="center"/>
    </xf>
    <xf numFmtId="9" fontId="32" fillId="0" borderId="10" xfId="9" applyFont="1" applyFill="1" applyBorder="1" applyAlignment="1">
      <alignment horizontal="right" vertical="center"/>
    </xf>
    <xf numFmtId="9" fontId="32" fillId="0" borderId="0" xfId="9" applyFont="1" applyFill="1" applyBorder="1" applyAlignment="1">
      <alignment horizontal="right" vertical="center"/>
    </xf>
    <xf numFmtId="9" fontId="32" fillId="0" borderId="15" xfId="9" applyFont="1" applyFill="1" applyBorder="1" applyAlignment="1">
      <alignment horizontal="right" vertical="center"/>
    </xf>
    <xf numFmtId="9" fontId="32" fillId="0" borderId="14" xfId="9" applyFont="1" applyFill="1" applyBorder="1" applyAlignment="1">
      <alignment horizontal="right" vertical="center"/>
    </xf>
    <xf numFmtId="3" fontId="32" fillId="0" borderId="12" xfId="0" applyNumberFormat="1" applyFont="1" applyBorder="1" applyAlignment="1">
      <alignment horizontal="right" vertical="center"/>
    </xf>
    <xf numFmtId="9" fontId="32" fillId="0" borderId="12" xfId="9" applyFont="1" applyFill="1" applyBorder="1" applyAlignment="1">
      <alignment horizontal="right" vertical="center"/>
    </xf>
    <xf numFmtId="3" fontId="34" fillId="0" borderId="0" xfId="0" applyNumberFormat="1" applyFont="1" applyAlignment="1">
      <alignment horizontal="right" vertical="center"/>
    </xf>
    <xf numFmtId="3" fontId="34" fillId="0" borderId="14" xfId="0" applyNumberFormat="1" applyFont="1" applyBorder="1" applyAlignment="1">
      <alignment horizontal="right" vertical="center"/>
    </xf>
    <xf numFmtId="3" fontId="34" fillId="0" borderId="12" xfId="0" applyNumberFormat="1" applyFont="1" applyBorder="1" applyAlignment="1">
      <alignment horizontal="right" vertical="center"/>
    </xf>
    <xf numFmtId="9" fontId="34" fillId="0" borderId="12" xfId="9" applyFont="1" applyFill="1" applyBorder="1" applyAlignment="1">
      <alignment horizontal="right" vertical="center"/>
    </xf>
    <xf numFmtId="9" fontId="34" fillId="0" borderId="0" xfId="9" applyFont="1" applyFill="1" applyBorder="1" applyAlignment="1">
      <alignment horizontal="right" vertical="center"/>
    </xf>
    <xf numFmtId="1" fontId="30" fillId="3" borderId="7" xfId="0" applyNumberFormat="1" applyFont="1" applyFill="1" applyBorder="1" applyAlignment="1">
      <alignment horizontal="right" vertical="center"/>
    </xf>
    <xf numFmtId="1" fontId="30" fillId="3" borderId="1" xfId="0" applyNumberFormat="1" applyFont="1" applyFill="1" applyBorder="1" applyAlignment="1">
      <alignment horizontal="right" vertical="center"/>
    </xf>
    <xf numFmtId="1" fontId="30" fillId="3" borderId="8" xfId="0" applyNumberFormat="1" applyFont="1" applyFill="1" applyBorder="1" applyAlignment="1">
      <alignment horizontal="right" vertical="center"/>
    </xf>
    <xf numFmtId="164" fontId="30" fillId="3" borderId="7" xfId="9" applyNumberFormat="1" applyFont="1" applyFill="1" applyBorder="1" applyAlignment="1">
      <alignment horizontal="right" vertical="center"/>
    </xf>
    <xf numFmtId="164" fontId="30" fillId="3" borderId="1" xfId="9" applyNumberFormat="1" applyFont="1" applyFill="1" applyBorder="1" applyAlignment="1">
      <alignment horizontal="right" vertical="center"/>
    </xf>
    <xf numFmtId="164" fontId="30" fillId="3" borderId="8" xfId="9" applyNumberFormat="1" applyFont="1" applyFill="1" applyBorder="1" applyAlignment="1">
      <alignment horizontal="right" vertical="center"/>
    </xf>
    <xf numFmtId="0" fontId="30" fillId="3" borderId="4" xfId="0" applyFont="1" applyFill="1" applyBorder="1" applyAlignment="1">
      <alignment horizontal="right" vertical="center"/>
    </xf>
    <xf numFmtId="3" fontId="34" fillId="0" borderId="15" xfId="0" applyNumberFormat="1" applyFont="1" applyBorder="1" applyAlignment="1">
      <alignment horizontal="right" vertical="center"/>
    </xf>
    <xf numFmtId="3" fontId="36" fillId="0" borderId="12" xfId="0" applyNumberFormat="1" applyFont="1" applyBorder="1" applyAlignment="1">
      <alignment horizontal="right" vertical="center"/>
    </xf>
    <xf numFmtId="3" fontId="36" fillId="0" borderId="14" xfId="0" applyNumberFormat="1" applyFont="1" applyBorder="1" applyAlignment="1">
      <alignment horizontal="right" vertical="center"/>
    </xf>
    <xf numFmtId="3" fontId="35" fillId="3" borderId="7" xfId="0" applyNumberFormat="1" applyFont="1" applyFill="1" applyBorder="1" applyAlignment="1">
      <alignment horizontal="right" vertical="center"/>
    </xf>
    <xf numFmtId="3" fontId="35" fillId="3" borderId="1" xfId="0" applyNumberFormat="1" applyFont="1" applyFill="1" applyBorder="1" applyAlignment="1">
      <alignment horizontal="right" vertical="center"/>
    </xf>
    <xf numFmtId="3" fontId="35" fillId="3" borderId="8" xfId="0" applyNumberFormat="1" applyFont="1" applyFill="1" applyBorder="1" applyAlignment="1">
      <alignment horizontal="right" vertical="center"/>
    </xf>
    <xf numFmtId="0" fontId="35" fillId="0" borderId="0" xfId="0" applyFont="1" applyAlignment="1">
      <alignment horizontal="right" vertical="center"/>
    </xf>
    <xf numFmtId="0" fontId="34" fillId="0" borderId="0" xfId="0" applyFont="1" applyAlignment="1">
      <alignment horizontal="right" vertical="center"/>
    </xf>
    <xf numFmtId="3" fontId="33" fillId="0" borderId="0" xfId="0" applyNumberFormat="1" applyFont="1" applyAlignment="1">
      <alignment horizontal="right" vertical="center"/>
    </xf>
    <xf numFmtId="0" fontId="33" fillId="0" borderId="0" xfId="0" applyFont="1" applyAlignment="1">
      <alignment horizontal="right" vertical="center"/>
    </xf>
    <xf numFmtId="3" fontId="37" fillId="2" borderId="1" xfId="0" applyNumberFormat="1" applyFont="1" applyFill="1" applyBorder="1" applyAlignment="1">
      <alignment horizontal="right" vertical="center"/>
    </xf>
    <xf numFmtId="3" fontId="37" fillId="2" borderId="8" xfId="0" applyNumberFormat="1" applyFont="1" applyFill="1" applyBorder="1" applyAlignment="1">
      <alignment horizontal="right" vertical="center"/>
    </xf>
    <xf numFmtId="1" fontId="30" fillId="0" borderId="0" xfId="0" applyNumberFormat="1" applyFont="1" applyAlignment="1">
      <alignment horizontal="right" vertical="center"/>
    </xf>
    <xf numFmtId="0" fontId="29" fillId="0" borderId="0" xfId="0" applyFont="1" applyAlignment="1">
      <alignment horizontal="right" vertical="center"/>
    </xf>
    <xf numFmtId="3" fontId="35" fillId="0" borderId="0" xfId="0" applyNumberFormat="1" applyFont="1" applyAlignment="1">
      <alignment horizontal="right" vertical="center"/>
    </xf>
    <xf numFmtId="3" fontId="31" fillId="0" borderId="0" xfId="0" applyNumberFormat="1" applyFont="1" applyAlignment="1">
      <alignment horizontal="right" vertical="center"/>
    </xf>
    <xf numFmtId="164" fontId="36" fillId="0" borderId="0" xfId="0" applyNumberFormat="1" applyFont="1" applyAlignment="1">
      <alignment horizontal="right" vertical="center"/>
    </xf>
    <xf numFmtId="0" fontId="0" fillId="0" borderId="0" xfId="0" applyAlignment="1">
      <alignment horizontal="right" vertical="center"/>
    </xf>
    <xf numFmtId="0" fontId="15" fillId="0" borderId="0" xfId="0" applyFont="1" applyAlignment="1">
      <alignment horizontal="right" vertical="center"/>
    </xf>
    <xf numFmtId="0" fontId="35" fillId="0" borderId="1" xfId="0" applyFont="1" applyBorder="1" applyAlignment="1">
      <alignment horizontal="right" vertical="center"/>
    </xf>
    <xf numFmtId="0" fontId="35" fillId="0" borderId="8" xfId="0" applyFont="1" applyBorder="1" applyAlignment="1">
      <alignment horizontal="right" vertical="center"/>
    </xf>
    <xf numFmtId="0" fontId="34" fillId="0" borderId="1" xfId="0" applyFont="1" applyBorder="1" applyAlignment="1">
      <alignment horizontal="right" vertical="center"/>
    </xf>
    <xf numFmtId="0" fontId="34" fillId="0" borderId="8" xfId="0" applyFont="1" applyBorder="1" applyAlignment="1">
      <alignment horizontal="right" vertical="center"/>
    </xf>
    <xf numFmtId="0" fontId="35" fillId="0" borderId="7" xfId="0" applyFont="1" applyBorder="1" applyAlignment="1">
      <alignment horizontal="left" vertical="center"/>
    </xf>
    <xf numFmtId="0" fontId="0" fillId="0" borderId="0" xfId="0" applyAlignment="1">
      <alignment horizontal="left" vertical="center"/>
    </xf>
    <xf numFmtId="0" fontId="35" fillId="0" borderId="2" xfId="0" applyFont="1" applyBorder="1" applyAlignment="1">
      <alignment horizontal="left" vertical="center"/>
    </xf>
    <xf numFmtId="0" fontId="35" fillId="0" borderId="4" xfId="0" applyFont="1" applyBorder="1" applyAlignment="1">
      <alignment horizontal="left" vertical="center" wrapText="1"/>
    </xf>
    <xf numFmtId="0" fontId="34" fillId="0" borderId="3" xfId="0" applyFont="1" applyBorder="1" applyAlignment="1">
      <alignment horizontal="left" vertical="center"/>
    </xf>
    <xf numFmtId="3" fontId="32" fillId="0" borderId="19" xfId="0" applyNumberFormat="1" applyFont="1" applyBorder="1" applyAlignment="1">
      <alignment horizontal="right" vertical="center"/>
    </xf>
    <xf numFmtId="3" fontId="32" fillId="0" borderId="11" xfId="0" applyNumberFormat="1" applyFont="1" applyBorder="1" applyAlignment="1">
      <alignment horizontal="right" vertical="center"/>
    </xf>
    <xf numFmtId="3" fontId="32" fillId="0" borderId="3" xfId="0" applyNumberFormat="1" applyFont="1" applyBorder="1" applyAlignment="1">
      <alignment horizontal="right" vertical="center"/>
    </xf>
    <xf numFmtId="9" fontId="36" fillId="0" borderId="12" xfId="0" applyNumberFormat="1" applyFont="1" applyBorder="1" applyAlignment="1">
      <alignment horizontal="right" vertical="center"/>
    </xf>
    <xf numFmtId="9" fontId="36" fillId="0" borderId="13" xfId="0" applyNumberFormat="1" applyFont="1" applyBorder="1" applyAlignment="1">
      <alignment horizontal="right" vertical="center"/>
    </xf>
    <xf numFmtId="3" fontId="36" fillId="0" borderId="3" xfId="0" applyNumberFormat="1" applyFont="1" applyBorder="1" applyAlignment="1">
      <alignment horizontal="right" vertical="center"/>
    </xf>
    <xf numFmtId="9" fontId="36" fillId="0" borderId="11" xfId="0" applyNumberFormat="1" applyFont="1" applyBorder="1" applyAlignment="1">
      <alignment horizontal="right" vertical="center"/>
    </xf>
    <xf numFmtId="9" fontId="36" fillId="0" borderId="6" xfId="0" applyNumberFormat="1" applyFont="1" applyBorder="1" applyAlignment="1">
      <alignment horizontal="right" vertical="center"/>
    </xf>
    <xf numFmtId="164" fontId="0" fillId="0" borderId="0" xfId="9" applyNumberFormat="1" applyFont="1" applyAlignment="1">
      <alignment horizontal="right" vertical="center"/>
    </xf>
    <xf numFmtId="4" fontId="0" fillId="0" borderId="0" xfId="0" applyNumberFormat="1" applyAlignment="1">
      <alignment horizontal="right" vertical="center"/>
    </xf>
    <xf numFmtId="0" fontId="35" fillId="0" borderId="10" xfId="0" applyFont="1" applyBorder="1" applyAlignment="1">
      <alignment horizontal="left" vertical="center"/>
    </xf>
    <xf numFmtId="0" fontId="35" fillId="0" borderId="1" xfId="0" applyFont="1" applyBorder="1" applyAlignment="1">
      <alignment horizontal="left" vertical="center"/>
    </xf>
    <xf numFmtId="0" fontId="37" fillId="2" borderId="1" xfId="0" applyFont="1" applyFill="1" applyBorder="1" applyAlignment="1">
      <alignment horizontal="right" vertical="center"/>
    </xf>
    <xf numFmtId="1" fontId="34" fillId="0" borderId="12" xfId="0" applyNumberFormat="1" applyFont="1" applyBorder="1" applyAlignment="1">
      <alignment horizontal="right" vertical="center"/>
    </xf>
    <xf numFmtId="1" fontId="34" fillId="0" borderId="0" xfId="0" applyNumberFormat="1" applyFont="1" applyAlignment="1">
      <alignment horizontal="right" vertical="center"/>
    </xf>
    <xf numFmtId="0" fontId="30" fillId="3" borderId="1" xfId="0" applyFont="1" applyFill="1" applyBorder="1" applyAlignment="1">
      <alignment horizontal="right" vertical="center"/>
    </xf>
    <xf numFmtId="3" fontId="34" fillId="0" borderId="16" xfId="0" applyNumberFormat="1" applyFont="1" applyBorder="1" applyAlignment="1">
      <alignment horizontal="right" vertical="center"/>
    </xf>
    <xf numFmtId="0" fontId="37" fillId="2" borderId="7" xfId="0" applyFont="1" applyFill="1" applyBorder="1" applyAlignment="1">
      <alignment horizontal="right" vertical="center"/>
    </xf>
    <xf numFmtId="0" fontId="37" fillId="2" borderId="8" xfId="0" applyFont="1" applyFill="1" applyBorder="1" applyAlignment="1">
      <alignment horizontal="right" vertical="center"/>
    </xf>
    <xf numFmtId="3" fontId="37" fillId="2" borderId="7" xfId="0" applyNumberFormat="1" applyFont="1" applyFill="1" applyBorder="1" applyAlignment="1">
      <alignment horizontal="right" vertical="center"/>
    </xf>
    <xf numFmtId="0" fontId="0" fillId="0" borderId="1" xfId="0" applyBorder="1" applyAlignment="1">
      <alignment horizontal="left" vertical="center"/>
    </xf>
    <xf numFmtId="0" fontId="43" fillId="0" borderId="1" xfId="0" applyFont="1" applyBorder="1" applyAlignment="1">
      <alignment horizontal="left" vertical="center"/>
    </xf>
    <xf numFmtId="0" fontId="43" fillId="0" borderId="8" xfId="0" applyFont="1" applyBorder="1" applyAlignment="1">
      <alignment horizontal="left" vertical="center"/>
    </xf>
    <xf numFmtId="0" fontId="31" fillId="0" borderId="2" xfId="0" applyFont="1" applyBorder="1" applyAlignment="1">
      <alignment horizontal="left" vertical="center" wrapText="1"/>
    </xf>
    <xf numFmtId="0" fontId="31" fillId="0" borderId="1" xfId="0" applyFont="1" applyBorder="1" applyAlignment="1">
      <alignment horizontal="left" vertical="center"/>
    </xf>
    <xf numFmtId="0" fontId="36" fillId="0" borderId="0" xfId="0" applyFont="1" applyAlignment="1">
      <alignment horizontal="left" vertical="center"/>
    </xf>
    <xf numFmtId="3" fontId="35" fillId="0" borderId="1" xfId="0" applyNumberFormat="1" applyFont="1" applyBorder="1" applyAlignment="1">
      <alignment horizontal="left" vertical="center"/>
    </xf>
    <xf numFmtId="166" fontId="36" fillId="0" borderId="0" xfId="0" applyNumberFormat="1" applyFont="1" applyAlignment="1">
      <alignment horizontal="right" vertical="center"/>
    </xf>
    <xf numFmtId="166" fontId="34" fillId="0" borderId="0" xfId="0" applyNumberFormat="1" applyFont="1" applyAlignment="1">
      <alignment horizontal="right" vertical="center"/>
    </xf>
    <xf numFmtId="0" fontId="7" fillId="0" borderId="0" xfId="10" applyAlignment="1">
      <alignment horizontal="right" vertical="center"/>
    </xf>
    <xf numFmtId="166" fontId="0" fillId="0" borderId="0" xfId="0" applyNumberFormat="1" applyAlignment="1">
      <alignment horizontal="right" vertical="center"/>
    </xf>
    <xf numFmtId="2" fontId="34" fillId="0" borderId="0" xfId="9" applyNumberFormat="1" applyFont="1" applyFill="1" applyAlignment="1">
      <alignment horizontal="right" vertical="center"/>
    </xf>
    <xf numFmtId="2" fontId="34" fillId="0" borderId="0" xfId="9" applyNumberFormat="1" applyFont="1" applyFill="1" applyBorder="1" applyAlignment="1">
      <alignment horizontal="right" vertical="center"/>
    </xf>
    <xf numFmtId="2" fontId="34" fillId="0" borderId="3" xfId="9" applyNumberFormat="1" applyFont="1" applyFill="1" applyBorder="1" applyAlignment="1">
      <alignment horizontal="right" vertical="center"/>
    </xf>
    <xf numFmtId="0" fontId="37" fillId="0" borderId="0" xfId="0" applyFont="1" applyAlignment="1">
      <alignment horizontal="left" vertical="center"/>
    </xf>
    <xf numFmtId="4" fontId="36" fillId="0" borderId="10" xfId="0" applyNumberFormat="1" applyFont="1" applyBorder="1" applyAlignment="1">
      <alignment horizontal="left" vertical="center"/>
    </xf>
    <xf numFmtId="3" fontId="34" fillId="0" borderId="15" xfId="0" applyNumberFormat="1" applyFont="1" applyBorder="1" applyAlignment="1">
      <alignment horizontal="left" vertical="center"/>
    </xf>
    <xf numFmtId="4" fontId="36" fillId="0" borderId="12" xfId="0" applyNumberFormat="1" applyFont="1" applyBorder="1" applyAlignment="1">
      <alignment horizontal="left" vertical="center"/>
    </xf>
    <xf numFmtId="3" fontId="34" fillId="0" borderId="0" xfId="0" applyNumberFormat="1" applyFont="1" applyAlignment="1">
      <alignment horizontal="left" vertical="center"/>
    </xf>
    <xf numFmtId="4" fontId="36" fillId="0" borderId="11" xfId="0" applyNumberFormat="1" applyFont="1" applyBorder="1" applyAlignment="1">
      <alignment horizontal="left" vertical="center"/>
    </xf>
    <xf numFmtId="0" fontId="34" fillId="0" borderId="12" xfId="0" applyFont="1" applyBorder="1" applyAlignment="1">
      <alignment horizontal="right" vertical="center"/>
    </xf>
    <xf numFmtId="0" fontId="31" fillId="0" borderId="7" xfId="0" applyFont="1" applyBorder="1" applyAlignment="1">
      <alignment horizontal="left" vertical="center" wrapText="1"/>
    </xf>
    <xf numFmtId="0" fontId="36" fillId="0" borderId="10" xfId="0" applyFont="1" applyBorder="1" applyAlignment="1">
      <alignment horizontal="left" vertical="center"/>
    </xf>
    <xf numFmtId="0" fontId="32" fillId="0" borderId="15" xfId="0" applyFont="1" applyBorder="1" applyAlignment="1">
      <alignment horizontal="left" vertical="center"/>
    </xf>
    <xf numFmtId="0" fontId="36" fillId="0" borderId="12" xfId="0" applyFont="1" applyBorder="1" applyAlignment="1">
      <alignment horizontal="left" vertical="center"/>
    </xf>
    <xf numFmtId="0" fontId="32" fillId="0" borderId="0" xfId="0" applyFont="1" applyAlignment="1">
      <alignment horizontal="left" vertical="center"/>
    </xf>
    <xf numFmtId="0" fontId="31" fillId="0" borderId="7" xfId="0" applyFont="1" applyBorder="1" applyAlignment="1">
      <alignment horizontal="left" vertical="center"/>
    </xf>
    <xf numFmtId="3" fontId="35" fillId="0" borderId="7" xfId="0" applyNumberFormat="1" applyFont="1" applyBorder="1" applyAlignment="1">
      <alignment horizontal="left" vertical="center"/>
    </xf>
    <xf numFmtId="3" fontId="26" fillId="0" borderId="15" xfId="0" applyNumberFormat="1" applyFont="1" applyBorder="1" applyAlignment="1">
      <alignment horizontal="right" vertical="center"/>
    </xf>
    <xf numFmtId="1" fontId="26" fillId="0" borderId="0" xfId="0" applyNumberFormat="1" applyFont="1" applyAlignment="1">
      <alignment horizontal="right" vertical="center"/>
    </xf>
    <xf numFmtId="3" fontId="35" fillId="3" borderId="1" xfId="16" applyNumberFormat="1" applyFont="1" applyFill="1" applyBorder="1" applyAlignment="1">
      <alignment horizontal="right" vertical="center"/>
    </xf>
    <xf numFmtId="3" fontId="26" fillId="0" borderId="0" xfId="0" applyNumberFormat="1" applyFont="1" applyAlignment="1">
      <alignment horizontal="right" vertical="center"/>
    </xf>
    <xf numFmtId="3" fontId="26" fillId="0" borderId="14" xfId="0" applyNumberFormat="1" applyFont="1" applyBorder="1" applyAlignment="1">
      <alignment horizontal="right" vertical="center"/>
    </xf>
    <xf numFmtId="3" fontId="34" fillId="0" borderId="3" xfId="0" applyNumberFormat="1" applyFont="1" applyBorder="1" applyAlignment="1">
      <alignment horizontal="right" vertical="center"/>
    </xf>
    <xf numFmtId="3" fontId="26" fillId="0" borderId="3" xfId="0" applyNumberFormat="1" applyFont="1" applyBorder="1" applyAlignment="1">
      <alignment horizontal="right" vertical="center"/>
    </xf>
    <xf numFmtId="3" fontId="35" fillId="3" borderId="8" xfId="16" applyNumberFormat="1" applyFont="1" applyFill="1" applyBorder="1" applyAlignment="1">
      <alignment horizontal="right" vertical="center"/>
    </xf>
    <xf numFmtId="0" fontId="30" fillId="3" borderId="15" xfId="0" applyFont="1" applyFill="1" applyBorder="1" applyAlignment="1">
      <alignment horizontal="right" vertical="center"/>
    </xf>
    <xf numFmtId="0" fontId="30" fillId="3" borderId="8" xfId="0" applyFont="1" applyFill="1" applyBorder="1" applyAlignment="1">
      <alignment horizontal="right" vertical="center"/>
    </xf>
    <xf numFmtId="1" fontId="26" fillId="0" borderId="14" xfId="0" applyNumberFormat="1" applyFont="1" applyBorder="1" applyAlignment="1">
      <alignment horizontal="right" vertical="center"/>
    </xf>
    <xf numFmtId="3" fontId="27" fillId="3" borderId="1" xfId="0" applyNumberFormat="1" applyFont="1" applyFill="1" applyBorder="1" applyAlignment="1">
      <alignment horizontal="right" vertical="center"/>
    </xf>
    <xf numFmtId="3" fontId="27" fillId="3" borderId="8" xfId="0" applyNumberFormat="1" applyFont="1" applyFill="1" applyBorder="1" applyAlignment="1">
      <alignment horizontal="right" vertical="center"/>
    </xf>
    <xf numFmtId="0" fontId="26" fillId="0" borderId="0" xfId="0" applyFont="1" applyAlignment="1">
      <alignment horizontal="right" vertical="center"/>
    </xf>
    <xf numFmtId="4" fontId="26" fillId="0" borderId="0" xfId="0" applyNumberFormat="1" applyFont="1" applyAlignment="1">
      <alignment horizontal="right" vertical="center"/>
    </xf>
    <xf numFmtId="0" fontId="8" fillId="0" borderId="0" xfId="7" applyAlignment="1">
      <alignment horizontal="right" vertical="center"/>
    </xf>
    <xf numFmtId="3" fontId="29" fillId="3" borderId="1" xfId="0" applyNumberFormat="1" applyFont="1" applyFill="1" applyBorder="1" applyAlignment="1">
      <alignment horizontal="right" vertical="center"/>
    </xf>
    <xf numFmtId="0" fontId="48" fillId="0" borderId="0" xfId="6" applyFont="1" applyAlignment="1" applyProtection="1">
      <alignment horizontal="left" vertical="center"/>
    </xf>
    <xf numFmtId="0" fontId="48" fillId="0" borderId="0" xfId="6" applyFont="1" applyFill="1" applyAlignment="1" applyProtection="1">
      <alignment horizontal="left"/>
    </xf>
    <xf numFmtId="3" fontId="34" fillId="0" borderId="19" xfId="0" applyNumberFormat="1" applyFont="1" applyBorder="1" applyAlignment="1">
      <alignment horizontal="right" vertical="center"/>
    </xf>
    <xf numFmtId="4" fontId="34" fillId="0" borderId="12" xfId="0" applyNumberFormat="1" applyFont="1" applyBorder="1" applyAlignment="1">
      <alignment horizontal="left" vertical="center"/>
    </xf>
    <xf numFmtId="165" fontId="37" fillId="2" borderId="1" xfId="0" applyNumberFormat="1" applyFont="1" applyFill="1" applyBorder="1" applyAlignment="1">
      <alignment horizontal="right" vertical="center"/>
    </xf>
    <xf numFmtId="166" fontId="31" fillId="3" borderId="1" xfId="0" applyNumberFormat="1" applyFont="1" applyFill="1" applyBorder="1" applyAlignment="1">
      <alignment horizontal="right" vertical="center"/>
    </xf>
    <xf numFmtId="0" fontId="35" fillId="0" borderId="12" xfId="0" applyFont="1" applyBorder="1" applyAlignment="1">
      <alignment horizontal="right" vertical="center"/>
    </xf>
    <xf numFmtId="0" fontId="0" fillId="0" borderId="12" xfId="0" applyBorder="1" applyAlignment="1">
      <alignment horizontal="right" vertical="center"/>
    </xf>
    <xf numFmtId="166" fontId="31" fillId="0" borderId="0" xfId="0" applyNumberFormat="1" applyFont="1" applyAlignment="1">
      <alignment horizontal="right" vertical="center"/>
    </xf>
    <xf numFmtId="0" fontId="35" fillId="0" borderId="12" xfId="0" applyFont="1" applyBorder="1"/>
    <xf numFmtId="166" fontId="34" fillId="0" borderId="12" xfId="0" applyNumberFormat="1" applyFont="1" applyBorder="1"/>
    <xf numFmtId="0" fontId="0" fillId="0" borderId="12" xfId="0" applyBorder="1"/>
    <xf numFmtId="166" fontId="15" fillId="0" borderId="0" xfId="0" applyNumberFormat="1" applyFont="1" applyAlignment="1">
      <alignment horizontal="right" vertical="center"/>
    </xf>
    <xf numFmtId="166" fontId="35" fillId="0" borderId="0" xfId="0" applyNumberFormat="1" applyFont="1" applyAlignment="1">
      <alignment horizontal="right" vertical="center"/>
    </xf>
    <xf numFmtId="1" fontId="34" fillId="0" borderId="11" xfId="0" applyNumberFormat="1" applyFont="1" applyBorder="1" applyAlignment="1">
      <alignment horizontal="right" vertical="center"/>
    </xf>
    <xf numFmtId="4" fontId="35" fillId="0" borderId="9" xfId="0" applyNumberFormat="1" applyFont="1" applyBorder="1" applyAlignment="1">
      <alignment wrapText="1"/>
    </xf>
    <xf numFmtId="1" fontId="42" fillId="0" borderId="0" xfId="0" applyNumberFormat="1" applyFont="1"/>
    <xf numFmtId="164" fontId="42" fillId="0" borderId="5" xfId="0" applyNumberFormat="1" applyFont="1" applyBorder="1" applyAlignment="1">
      <alignment horizontal="right"/>
    </xf>
    <xf numFmtId="0" fontId="42" fillId="0" borderId="5" xfId="0" applyFont="1" applyBorder="1"/>
    <xf numFmtId="4" fontId="49" fillId="0" borderId="5" xfId="0" applyNumberFormat="1" applyFont="1" applyBorder="1" applyAlignment="1">
      <alignment horizontal="right" wrapText="1"/>
    </xf>
    <xf numFmtId="3" fontId="42" fillId="0" borderId="5" xfId="0" applyNumberFormat="1" applyFont="1" applyBorder="1" applyAlignment="1">
      <alignment horizontal="right" wrapText="1"/>
    </xf>
    <xf numFmtId="3" fontId="42" fillId="0" borderId="5" xfId="0" applyNumberFormat="1" applyFont="1" applyBorder="1" applyAlignment="1">
      <alignment horizontal="right"/>
    </xf>
    <xf numFmtId="3" fontId="34" fillId="0" borderId="0" xfId="0" applyNumberFormat="1" applyFont="1" applyAlignment="1">
      <alignment horizontal="right"/>
    </xf>
    <xf numFmtId="0" fontId="35" fillId="0" borderId="4" xfId="0" applyFont="1" applyBorder="1" applyAlignment="1">
      <alignment horizontal="right"/>
    </xf>
    <xf numFmtId="166" fontId="34" fillId="0" borderId="0" xfId="0" applyNumberFormat="1" applyFont="1" applyAlignment="1">
      <alignment horizontal="right"/>
    </xf>
    <xf numFmtId="1" fontId="34" fillId="0" borderId="0" xfId="0" applyNumberFormat="1" applyFont="1" applyAlignment="1">
      <alignment horizontal="right"/>
    </xf>
    <xf numFmtId="3" fontId="31" fillId="3" borderId="1" xfId="0" applyNumberFormat="1" applyFont="1" applyFill="1" applyBorder="1" applyAlignment="1">
      <alignment horizontal="right" vertical="center"/>
    </xf>
    <xf numFmtId="3" fontId="35" fillId="3" borderId="15" xfId="0" applyNumberFormat="1" applyFont="1" applyFill="1" applyBorder="1" applyAlignment="1">
      <alignment horizontal="right" vertical="center"/>
    </xf>
    <xf numFmtId="3" fontId="35" fillId="3" borderId="16" xfId="0" applyNumberFormat="1" applyFont="1" applyFill="1" applyBorder="1" applyAlignment="1">
      <alignment horizontal="right" vertical="center"/>
    </xf>
    <xf numFmtId="3" fontId="0" fillId="0" borderId="0" xfId="0" applyNumberFormat="1" applyAlignment="1">
      <alignment horizontal="right" vertical="center"/>
    </xf>
    <xf numFmtId="3" fontId="34" fillId="0" borderId="0" xfId="9" applyNumberFormat="1" applyFont="1" applyFill="1" applyAlignment="1">
      <alignment horizontal="right" vertical="center"/>
    </xf>
    <xf numFmtId="3" fontId="34" fillId="0" borderId="0" xfId="9" applyNumberFormat="1" applyFont="1" applyAlignment="1">
      <alignment horizontal="right" vertical="center"/>
    </xf>
    <xf numFmtId="3" fontId="31" fillId="3" borderId="8" xfId="0" applyNumberFormat="1" applyFont="1" applyFill="1" applyBorder="1" applyAlignment="1">
      <alignment horizontal="right" vertical="center"/>
    </xf>
    <xf numFmtId="0" fontId="49" fillId="0" borderId="5" xfId="0" applyFont="1" applyBorder="1"/>
    <xf numFmtId="3" fontId="49" fillId="0" borderId="5" xfId="0" applyNumberFormat="1" applyFont="1" applyBorder="1" applyAlignment="1">
      <alignment horizontal="right"/>
    </xf>
    <xf numFmtId="0" fontId="49" fillId="0" borderId="5" xfId="0" applyFont="1" applyBorder="1" applyAlignment="1">
      <alignment horizontal="right" wrapText="1"/>
    </xf>
    <xf numFmtId="0" fontId="49" fillId="0" borderId="5" xfId="0" applyFont="1" applyBorder="1" applyAlignment="1">
      <alignment horizontal="right"/>
    </xf>
    <xf numFmtId="4" fontId="49" fillId="0" borderId="5" xfId="0" applyNumberFormat="1" applyFont="1" applyBorder="1" applyAlignment="1">
      <alignment wrapText="1"/>
    </xf>
    <xf numFmtId="4" fontId="42" fillId="0" borderId="5" xfId="0" applyNumberFormat="1" applyFont="1" applyBorder="1" applyAlignment="1">
      <alignment wrapText="1"/>
    </xf>
    <xf numFmtId="4" fontId="35" fillId="0" borderId="6" xfId="0" applyNumberFormat="1" applyFont="1" applyBorder="1" applyAlignment="1">
      <alignment horizontal="right" wrapText="1"/>
    </xf>
    <xf numFmtId="4" fontId="35" fillId="0" borderId="0" xfId="0" applyNumberFormat="1" applyFont="1" applyAlignment="1">
      <alignment wrapText="1"/>
    </xf>
    <xf numFmtId="4" fontId="35" fillId="0" borderId="10" xfId="0" applyNumberFormat="1" applyFont="1" applyBorder="1" applyAlignment="1">
      <alignment wrapText="1"/>
    </xf>
    <xf numFmtId="3" fontId="34" fillId="0" borderId="6" xfId="0" applyNumberFormat="1" applyFont="1" applyBorder="1"/>
    <xf numFmtId="164" fontId="36" fillId="0" borderId="19" xfId="9" applyNumberFormat="1" applyFont="1" applyBorder="1"/>
    <xf numFmtId="4" fontId="35" fillId="0" borderId="9" xfId="0" applyNumberFormat="1" applyFont="1" applyBorder="1" applyAlignment="1">
      <alignment horizontal="right" wrapText="1"/>
    </xf>
    <xf numFmtId="4" fontId="35" fillId="0" borderId="5" xfId="0" applyNumberFormat="1" applyFont="1" applyBorder="1" applyAlignment="1">
      <alignment horizontal="center" wrapText="1"/>
    </xf>
    <xf numFmtId="164" fontId="34" fillId="0" borderId="6" xfId="0" applyNumberFormat="1" applyFont="1" applyBorder="1" applyAlignment="1">
      <alignment horizontal="right"/>
    </xf>
    <xf numFmtId="3" fontId="35" fillId="0" borderId="5" xfId="0" applyNumberFormat="1" applyFont="1" applyBorder="1"/>
    <xf numFmtId="3" fontId="31" fillId="0" borderId="5" xfId="0" applyNumberFormat="1" applyFont="1" applyBorder="1"/>
    <xf numFmtId="164" fontId="31" fillId="0" borderId="8" xfId="9" applyNumberFormat="1" applyFont="1" applyBorder="1"/>
    <xf numFmtId="3" fontId="31" fillId="0" borderId="6" xfId="0" applyNumberFormat="1" applyFont="1" applyBorder="1"/>
    <xf numFmtId="0" fontId="19" fillId="4" borderId="10" xfId="4" applyFont="1" applyFill="1" applyBorder="1" applyAlignment="1">
      <alignment horizontal="center"/>
    </xf>
    <xf numFmtId="0" fontId="19" fillId="4" borderId="9" xfId="4" applyFont="1" applyFill="1" applyBorder="1"/>
    <xf numFmtId="0" fontId="20" fillId="4" borderId="11" xfId="4" applyFont="1" applyFill="1" applyBorder="1" applyAlignment="1">
      <alignment horizontal="center"/>
    </xf>
    <xf numFmtId="0" fontId="20" fillId="4" borderId="6" xfId="4" applyFont="1" applyFill="1" applyBorder="1"/>
    <xf numFmtId="0" fontId="1" fillId="4" borderId="12" xfId="4" applyFont="1" applyFill="1" applyBorder="1" applyAlignment="1">
      <alignment horizontal="center"/>
    </xf>
    <xf numFmtId="0" fontId="50" fillId="4" borderId="13" xfId="6" applyFont="1" applyFill="1" applyBorder="1" applyAlignment="1" applyProtection="1"/>
    <xf numFmtId="0" fontId="22" fillId="4" borderId="12" xfId="5" applyFont="1" applyFill="1" applyBorder="1" applyAlignment="1" applyProtection="1">
      <alignment horizontal="center"/>
    </xf>
    <xf numFmtId="0" fontId="24" fillId="4" borderId="12" xfId="5" applyFont="1" applyFill="1" applyBorder="1" applyAlignment="1" applyProtection="1">
      <alignment horizontal="center"/>
    </xf>
    <xf numFmtId="0" fontId="51" fillId="4" borderId="13" xfId="6" applyFont="1" applyFill="1" applyBorder="1" applyAlignment="1" applyProtection="1"/>
    <xf numFmtId="0" fontId="16" fillId="4" borderId="12" xfId="4" applyFont="1" applyFill="1" applyBorder="1" applyAlignment="1">
      <alignment horizontal="center"/>
    </xf>
    <xf numFmtId="0" fontId="52" fillId="4" borderId="13" xfId="6" applyFont="1" applyFill="1" applyBorder="1" applyAlignment="1" applyProtection="1"/>
    <xf numFmtId="0" fontId="1" fillId="4" borderId="13" xfId="4" applyFont="1" applyFill="1" applyBorder="1"/>
    <xf numFmtId="0" fontId="22" fillId="4" borderId="12" xfId="4" applyFont="1" applyFill="1" applyBorder="1" applyAlignment="1">
      <alignment horizontal="center"/>
    </xf>
    <xf numFmtId="0" fontId="53" fillId="4" borderId="12" xfId="5" quotePrefix="1" applyFont="1" applyFill="1" applyBorder="1" applyAlignment="1" applyProtection="1">
      <alignment horizontal="center"/>
    </xf>
    <xf numFmtId="0" fontId="53" fillId="4" borderId="13" xfId="5" applyFont="1" applyFill="1" applyBorder="1" applyAlignment="1" applyProtection="1"/>
    <xf numFmtId="0" fontId="22" fillId="4" borderId="11" xfId="4" applyFont="1" applyFill="1" applyBorder="1" applyAlignment="1">
      <alignment horizontal="center"/>
    </xf>
    <xf numFmtId="0" fontId="54" fillId="4" borderId="6" xfId="5" applyFont="1" applyFill="1" applyBorder="1" applyAlignment="1" applyProtection="1"/>
    <xf numFmtId="4" fontId="35" fillId="0" borderId="9" xfId="0" applyNumberFormat="1" applyFont="1" applyBorder="1" applyAlignment="1">
      <alignment horizontal="center" wrapText="1"/>
    </xf>
    <xf numFmtId="4" fontId="35" fillId="0" borderId="6" xfId="0" applyNumberFormat="1" applyFont="1" applyBorder="1" applyAlignment="1">
      <alignment horizontal="center" wrapText="1"/>
    </xf>
    <xf numFmtId="4" fontId="35" fillId="0" borderId="7" xfId="0" applyNumberFormat="1" applyFont="1" applyBorder="1" applyAlignment="1">
      <alignment horizontal="center" wrapText="1"/>
    </xf>
    <xf numFmtId="4" fontId="35" fillId="0" borderId="1" xfId="0" applyNumberFormat="1" applyFont="1" applyBorder="1" applyAlignment="1">
      <alignment horizontal="center" wrapText="1"/>
    </xf>
    <xf numFmtId="4" fontId="35" fillId="0" borderId="8" xfId="0" applyNumberFormat="1" applyFont="1" applyBorder="1" applyAlignment="1">
      <alignment horizontal="center" wrapText="1"/>
    </xf>
    <xf numFmtId="4" fontId="34" fillId="0" borderId="3" xfId="0" applyNumberFormat="1" applyFont="1" applyBorder="1" applyAlignment="1">
      <alignment horizontal="center" wrapText="1"/>
    </xf>
    <xf numFmtId="4" fontId="35" fillId="0" borderId="19" xfId="0" applyNumberFormat="1" applyFont="1" applyBorder="1" applyAlignment="1">
      <alignment horizontal="center" wrapText="1"/>
    </xf>
    <xf numFmtId="4" fontId="34" fillId="0" borderId="19" xfId="0" applyNumberFormat="1" applyFont="1" applyBorder="1" applyAlignment="1">
      <alignment horizontal="center" wrapText="1"/>
    </xf>
    <xf numFmtId="4" fontId="35" fillId="0" borderId="15" xfId="0" applyNumberFormat="1" applyFont="1" applyBorder="1" applyAlignment="1">
      <alignment horizontal="center" vertical="top" wrapText="1"/>
    </xf>
    <xf numFmtId="4" fontId="35" fillId="0" borderId="16" xfId="0" applyNumberFormat="1" applyFont="1" applyBorder="1" applyAlignment="1">
      <alignment horizontal="center" vertical="top" wrapText="1"/>
    </xf>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0"/>
  <tableStyles count="0" defaultTableStyle="TableStyleMedium9" defaultPivotStyle="PivotStyleLight16"/>
  <colors>
    <mruColors>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a:t>Utsläpp av växthusgaser, BNP</a:t>
            </a:r>
            <a:r>
              <a:rPr lang="sv-SE" sz="1050" b="1" baseline="0"/>
              <a:t> och utsläppsintensitet, </a:t>
            </a:r>
            <a:r>
              <a:rPr lang="sv-SE" sz="1050" b="1"/>
              <a:t>index 2008K1=100</a:t>
            </a:r>
          </a:p>
          <a:p>
            <a:pPr>
              <a:defRPr sz="1050"/>
            </a:pPr>
            <a:r>
              <a:rPr lang="sv-SE" sz="1050" b="0" i="0" u="none" strike="noStrike" baseline="0">
                <a:effectLst/>
              </a:rPr>
              <a:t>Greenhouse gas emissions, GDP and emissions intensity</a:t>
            </a:r>
            <a:endParaRPr lang="sv-SE" sz="1050"/>
          </a:p>
        </c:rich>
      </c:tx>
      <c:layout>
        <c:manualLayout>
          <c:xMode val="edge"/>
          <c:yMode val="edge"/>
          <c:x val="0.29230351386715631"/>
          <c:y val="3.51745705740124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7957736678264052E-2"/>
          <c:y val="0.15352686362040333"/>
          <c:w val="0.92475028993468844"/>
          <c:h val="0.65718088507987549"/>
        </c:manualLayout>
      </c:layout>
      <c:lineChart>
        <c:grouping val="standard"/>
        <c:varyColors val="0"/>
        <c:ser>
          <c:idx val="0"/>
          <c:order val="0"/>
          <c:tx>
            <c:strRef>
              <c:f>'4 Utsläpp per FV (kvartal)'!$C$62</c:f>
              <c:strCache>
                <c:ptCount val="1"/>
                <c:pt idx="0">
                  <c:v>Utsläpp av växthusgaser</c:v>
                </c:pt>
              </c:strCache>
            </c:strRef>
          </c:tx>
          <c:spPr>
            <a:ln w="25400" cap="rnd">
              <a:solidFill>
                <a:srgbClr val="1E00BE"/>
              </a:solidFill>
              <a:round/>
            </a:ln>
            <a:effectLst/>
          </c:spPr>
          <c:marker>
            <c:symbol val="none"/>
          </c:marker>
          <c:cat>
            <c:strRef>
              <c:f>'4 Utsläpp per FV (kvartal)'!$D$61:$BV$61</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2022K4</c:v>
                </c:pt>
                <c:pt idx="59">
                  <c:v>2023K1</c:v>
                </c:pt>
                <c:pt idx="60">
                  <c:v>2023K2</c:v>
                </c:pt>
                <c:pt idx="61">
                  <c:v>2023K3</c:v>
                </c:pt>
                <c:pt idx="62">
                  <c:v>2023K4</c:v>
                </c:pt>
                <c:pt idx="63">
                  <c:v>2024K1</c:v>
                </c:pt>
                <c:pt idx="64">
                  <c:v>2024K2</c:v>
                </c:pt>
                <c:pt idx="65">
                  <c:v>2024K3</c:v>
                </c:pt>
                <c:pt idx="66">
                  <c:v>2024K4</c:v>
                </c:pt>
                <c:pt idx="67">
                  <c:v>2025K1</c:v>
                </c:pt>
                <c:pt idx="68">
                  <c:v>2025K2</c:v>
                </c:pt>
                <c:pt idx="69">
                  <c:v>2025K3</c:v>
                </c:pt>
                <c:pt idx="70">
                  <c:v>2025K4</c:v>
                </c:pt>
              </c:strCache>
            </c:strRef>
          </c:cat>
          <c:val>
            <c:numRef>
              <c:f>'4 Utsläpp per FV (kvartal)'!$D$62:$BV$62</c:f>
              <c:numCache>
                <c:formatCode>0.00</c:formatCode>
                <c:ptCount val="71"/>
                <c:pt idx="0">
                  <c:v>100</c:v>
                </c:pt>
                <c:pt idx="1">
                  <c:v>95.711884779069024</c:v>
                </c:pt>
                <c:pt idx="2">
                  <c:v>92.801137673918049</c:v>
                </c:pt>
                <c:pt idx="3">
                  <c:v>104.05261392462562</c:v>
                </c:pt>
                <c:pt idx="4">
                  <c:v>95.090054204897768</c:v>
                </c:pt>
                <c:pt idx="5">
                  <c:v>87.172691633065213</c:v>
                </c:pt>
                <c:pt idx="6">
                  <c:v>81.689191864839486</c:v>
                </c:pt>
                <c:pt idx="7">
                  <c:v>96.973074584728039</c:v>
                </c:pt>
                <c:pt idx="8">
                  <c:v>109.06685814249808</c:v>
                </c:pt>
                <c:pt idx="9">
                  <c:v>93.945974465230364</c:v>
                </c:pt>
                <c:pt idx="10">
                  <c:v>87.711013587329973</c:v>
                </c:pt>
                <c:pt idx="11">
                  <c:v>105.91653330910769</c:v>
                </c:pt>
                <c:pt idx="12">
                  <c:v>101.57868561858108</c:v>
                </c:pt>
                <c:pt idx="13">
                  <c:v>89.572778286361185</c:v>
                </c:pt>
                <c:pt idx="14">
                  <c:v>84.063422292725079</c:v>
                </c:pt>
                <c:pt idx="15">
                  <c:v>90.618616016417533</c:v>
                </c:pt>
                <c:pt idx="16">
                  <c:v>93.488424098002071</c:v>
                </c:pt>
                <c:pt idx="17">
                  <c:v>83.274923887192315</c:v>
                </c:pt>
                <c:pt idx="18">
                  <c:v>78.543700515028064</c:v>
                </c:pt>
                <c:pt idx="19">
                  <c:v>89.934648972622682</c:v>
                </c:pt>
                <c:pt idx="20">
                  <c:v>90.673880786495118</c:v>
                </c:pt>
                <c:pt idx="21">
                  <c:v>82.795127848552397</c:v>
                </c:pt>
                <c:pt idx="22">
                  <c:v>78.721258243127707</c:v>
                </c:pt>
                <c:pt idx="23">
                  <c:v>83.790883700561608</c:v>
                </c:pt>
                <c:pt idx="24">
                  <c:v>83.605231343335731</c:v>
                </c:pt>
                <c:pt idx="25">
                  <c:v>80.509763636829518</c:v>
                </c:pt>
                <c:pt idx="26">
                  <c:v>78.6033911254912</c:v>
                </c:pt>
                <c:pt idx="27">
                  <c:v>84.192645185035062</c:v>
                </c:pt>
                <c:pt idx="28">
                  <c:v>86.466770091568307</c:v>
                </c:pt>
                <c:pt idx="29">
                  <c:v>82.584318082819124</c:v>
                </c:pt>
                <c:pt idx="30">
                  <c:v>78.029196570206636</c:v>
                </c:pt>
                <c:pt idx="31">
                  <c:v>83.625089390328839</c:v>
                </c:pt>
                <c:pt idx="32">
                  <c:v>87.442959070293995</c:v>
                </c:pt>
                <c:pt idx="33">
                  <c:v>81.039758023000388</c:v>
                </c:pt>
                <c:pt idx="34">
                  <c:v>80.295983899258545</c:v>
                </c:pt>
                <c:pt idx="35">
                  <c:v>87.293237548829822</c:v>
                </c:pt>
                <c:pt idx="36">
                  <c:v>83.715527944523245</c:v>
                </c:pt>
                <c:pt idx="37">
                  <c:v>80.687088425961505</c:v>
                </c:pt>
                <c:pt idx="38">
                  <c:v>79.440282601555552</c:v>
                </c:pt>
                <c:pt idx="39">
                  <c:v>84.373755232391559</c:v>
                </c:pt>
                <c:pt idx="40">
                  <c:v>83.168412544229284</c:v>
                </c:pt>
                <c:pt idx="41">
                  <c:v>79.249214413331558</c:v>
                </c:pt>
                <c:pt idx="42">
                  <c:v>77.49040873800655</c:v>
                </c:pt>
                <c:pt idx="43">
                  <c:v>82.710454533807592</c:v>
                </c:pt>
                <c:pt idx="44">
                  <c:v>81.378742455689178</c:v>
                </c:pt>
                <c:pt idx="45">
                  <c:v>77.482197639396503</c:v>
                </c:pt>
                <c:pt idx="46">
                  <c:v>77.664588851075123</c:v>
                </c:pt>
                <c:pt idx="47">
                  <c:v>78.689229135074314</c:v>
                </c:pt>
                <c:pt idx="48">
                  <c:v>77.644148456662862</c:v>
                </c:pt>
                <c:pt idx="49">
                  <c:v>67.367812959326528</c:v>
                </c:pt>
                <c:pt idx="50">
                  <c:v>67.214946761798927</c:v>
                </c:pt>
                <c:pt idx="51">
                  <c:v>70.74123508899433</c:v>
                </c:pt>
                <c:pt idx="52">
                  <c:v>72.313806059674306</c:v>
                </c:pt>
                <c:pt idx="53">
                  <c:v>74.220702683689836</c:v>
                </c:pt>
                <c:pt idx="54">
                  <c:v>71.499218489763493</c:v>
                </c:pt>
                <c:pt idx="55">
                  <c:v>76.751759271553254</c:v>
                </c:pt>
                <c:pt idx="56">
                  <c:v>73.439541855638396</c:v>
                </c:pt>
                <c:pt idx="57">
                  <c:v>67.982597129726031</c:v>
                </c:pt>
                <c:pt idx="58">
                  <c:v>76.145826781924868</c:v>
                </c:pt>
                <c:pt idx="59">
                  <c:v>71.469868179838187</c:v>
                </c:pt>
                <c:pt idx="60">
                  <c:v>71.689005513665364</c:v>
                </c:pt>
                <c:pt idx="61">
                  <c:v>68.944169188230987</c:v>
                </c:pt>
                <c:pt idx="62">
                  <c:v>70.847513492989705</c:v>
                </c:pt>
                <c:pt idx="63">
                  <c:v>77.682641621068854</c:v>
                </c:pt>
                <c:pt idx="64">
                  <c:v>76.890183253085851</c:v>
                </c:pt>
                <c:pt idx="65">
                  <c:v>74.719890891387536</c:v>
                </c:pt>
                <c:pt idx="66">
                  <c:v>74.1458128055868</c:v>
                </c:pt>
                <c:pt idx="67">
                  <c:v>74.862740713305698</c:v>
                </c:pt>
                <c:pt idx="68">
                  <c:v>74.940542328504506</c:v>
                </c:pt>
                <c:pt idx="69">
                  <c:v>73.145980521643523</c:v>
                </c:pt>
                <c:pt idx="70">
                  <c:v>75.171151906488973</c:v>
                </c:pt>
              </c:numCache>
            </c:numRef>
          </c:val>
          <c:smooth val="0"/>
          <c:extLst>
            <c:ext xmlns:c16="http://schemas.microsoft.com/office/drawing/2014/chart" uri="{C3380CC4-5D6E-409C-BE32-E72D297353CC}">
              <c16:uniqueId val="{00000000-7FBC-411A-80FE-FC453D70221E}"/>
            </c:ext>
          </c:extLst>
        </c:ser>
        <c:ser>
          <c:idx val="1"/>
          <c:order val="1"/>
          <c:tx>
            <c:strRef>
              <c:f>'4 Utsläpp per FV (kvartal)'!$C$63</c:f>
              <c:strCache>
                <c:ptCount val="1"/>
                <c:pt idx="0">
                  <c:v>BNP från produktionssidan</c:v>
                </c:pt>
              </c:strCache>
            </c:strRef>
          </c:tx>
          <c:spPr>
            <a:ln w="25400" cap="rnd">
              <a:solidFill>
                <a:srgbClr val="0AAFEB"/>
              </a:solidFill>
              <a:prstDash val="dash"/>
              <a:round/>
            </a:ln>
            <a:effectLst/>
          </c:spPr>
          <c:marker>
            <c:symbol val="none"/>
          </c:marker>
          <c:cat>
            <c:strRef>
              <c:f>'4 Utsläpp per FV (kvartal)'!$D$61:$BV$61</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2022K4</c:v>
                </c:pt>
                <c:pt idx="59">
                  <c:v>2023K1</c:v>
                </c:pt>
                <c:pt idx="60">
                  <c:v>2023K2</c:v>
                </c:pt>
                <c:pt idx="61">
                  <c:v>2023K3</c:v>
                </c:pt>
                <c:pt idx="62">
                  <c:v>2023K4</c:v>
                </c:pt>
                <c:pt idx="63">
                  <c:v>2024K1</c:v>
                </c:pt>
                <c:pt idx="64">
                  <c:v>2024K2</c:v>
                </c:pt>
                <c:pt idx="65">
                  <c:v>2024K3</c:v>
                </c:pt>
                <c:pt idx="66">
                  <c:v>2024K4</c:v>
                </c:pt>
                <c:pt idx="67">
                  <c:v>2025K1</c:v>
                </c:pt>
                <c:pt idx="68">
                  <c:v>2025K2</c:v>
                </c:pt>
                <c:pt idx="69">
                  <c:v>2025K3</c:v>
                </c:pt>
                <c:pt idx="70">
                  <c:v>2025K4</c:v>
                </c:pt>
              </c:strCache>
            </c:strRef>
          </c:cat>
          <c:val>
            <c:numRef>
              <c:f>'4 Utsläpp per FV (kvartal)'!$D$63:$BV$63</c:f>
              <c:numCache>
                <c:formatCode>0.00</c:formatCode>
                <c:ptCount val="71"/>
                <c:pt idx="0">
                  <c:v>100</c:v>
                </c:pt>
                <c:pt idx="1">
                  <c:v>105.58885858445942</c:v>
                </c:pt>
                <c:pt idx="2">
                  <c:v>93.860009457529486</c:v>
                </c:pt>
                <c:pt idx="3">
                  <c:v>102.50202604482614</c:v>
                </c:pt>
                <c:pt idx="4">
                  <c:v>93.638139637079249</c:v>
                </c:pt>
                <c:pt idx="5">
                  <c:v>99.011258281308955</c:v>
                </c:pt>
                <c:pt idx="6">
                  <c:v>89.749407312230616</c:v>
                </c:pt>
                <c:pt idx="7">
                  <c:v>102.4466182963391</c:v>
                </c:pt>
                <c:pt idx="8">
                  <c:v>95.693639731813761</c:v>
                </c:pt>
                <c:pt idx="9">
                  <c:v>104.63355257606226</c:v>
                </c:pt>
                <c:pt idx="10">
                  <c:v>96.157998060728801</c:v>
                </c:pt>
                <c:pt idx="11">
                  <c:v>110.49180745488965</c:v>
                </c:pt>
                <c:pt idx="12">
                  <c:v>102.39144937435418</c:v>
                </c:pt>
                <c:pt idx="13">
                  <c:v>108.37580464628999</c:v>
                </c:pt>
                <c:pt idx="14">
                  <c:v>99.368224293113357</c:v>
                </c:pt>
                <c:pt idx="15">
                  <c:v>109.7178503704199</c:v>
                </c:pt>
                <c:pt idx="16">
                  <c:v>102.57518656330255</c:v>
                </c:pt>
                <c:pt idx="17">
                  <c:v>107.47256281535049</c:v>
                </c:pt>
                <c:pt idx="18">
                  <c:v>98.293345815998507</c:v>
                </c:pt>
                <c:pt idx="19">
                  <c:v>109.77230281289853</c:v>
                </c:pt>
                <c:pt idx="20">
                  <c:v>102.17244547192912</c:v>
                </c:pt>
                <c:pt idx="21">
                  <c:v>108.60444121763304</c:v>
                </c:pt>
                <c:pt idx="22">
                  <c:v>99.320697819195601</c:v>
                </c:pt>
                <c:pt idx="23">
                  <c:v>112.77252094110379</c:v>
                </c:pt>
                <c:pt idx="24">
                  <c:v>104.5146169780168</c:v>
                </c:pt>
                <c:pt idx="25">
                  <c:v>110.99278584745993</c:v>
                </c:pt>
                <c:pt idx="26">
                  <c:v>101.77877978763547</c:v>
                </c:pt>
                <c:pt idx="27">
                  <c:v>115.29214053825126</c:v>
                </c:pt>
                <c:pt idx="28">
                  <c:v>107.48959910583358</c:v>
                </c:pt>
                <c:pt idx="29">
                  <c:v>117.01288548587661</c:v>
                </c:pt>
                <c:pt idx="30">
                  <c:v>105.62651356295704</c:v>
                </c:pt>
                <c:pt idx="31">
                  <c:v>121.43189225421966</c:v>
                </c:pt>
                <c:pt idx="32">
                  <c:v>110.05228708219295</c:v>
                </c:pt>
                <c:pt idx="33">
                  <c:v>119.84958706897788</c:v>
                </c:pt>
                <c:pt idx="34">
                  <c:v>107.46404467010895</c:v>
                </c:pt>
                <c:pt idx="35">
                  <c:v>123.81856509853186</c:v>
                </c:pt>
                <c:pt idx="36">
                  <c:v>114.80955178634262</c:v>
                </c:pt>
                <c:pt idx="37">
                  <c:v>120.2415013589228</c:v>
                </c:pt>
                <c:pt idx="38">
                  <c:v>108.98449379130703</c:v>
                </c:pt>
                <c:pt idx="39">
                  <c:v>125.83227055539898</c:v>
                </c:pt>
                <c:pt idx="40">
                  <c:v>116.23654013638584</c:v>
                </c:pt>
                <c:pt idx="41">
                  <c:v>123.19084944218091</c:v>
                </c:pt>
                <c:pt idx="42">
                  <c:v>110.59306989177975</c:v>
                </c:pt>
                <c:pt idx="43">
                  <c:v>128.16520743673885</c:v>
                </c:pt>
                <c:pt idx="44">
                  <c:v>118.64542384539327</c:v>
                </c:pt>
                <c:pt idx="45">
                  <c:v>125.81292560872895</c:v>
                </c:pt>
                <c:pt idx="46">
                  <c:v>114.0769912955701</c:v>
                </c:pt>
                <c:pt idx="47">
                  <c:v>132.12248296768996</c:v>
                </c:pt>
                <c:pt idx="48">
                  <c:v>132.12248296768996</c:v>
                </c:pt>
                <c:pt idx="49">
                  <c:v>121.99671693168447</c:v>
                </c:pt>
                <c:pt idx="50">
                  <c:v>116.80757430290525</c:v>
                </c:pt>
                <c:pt idx="51">
                  <c:v>112.24145040926901</c:v>
                </c:pt>
                <c:pt idx="52">
                  <c:v>122.16779631602159</c:v>
                </c:pt>
                <c:pt idx="53">
                  <c:v>129.9134174321056</c:v>
                </c:pt>
                <c:pt idx="54">
                  <c:v>116.98828635616036</c:v>
                </c:pt>
                <c:pt idx="55">
                  <c:v>137.24531143771964</c:v>
                </c:pt>
                <c:pt idx="56">
                  <c:v>132.39530244192136</c:v>
                </c:pt>
                <c:pt idx="57">
                  <c:v>119.61569631458863</c:v>
                </c:pt>
                <c:pt idx="58">
                  <c:v>135.73887347131136</c:v>
                </c:pt>
                <c:pt idx="59">
                  <c:v>126.52088696978527</c:v>
                </c:pt>
                <c:pt idx="60">
                  <c:v>129.88905712889147</c:v>
                </c:pt>
                <c:pt idx="61">
                  <c:v>119.94440119031128</c:v>
                </c:pt>
                <c:pt idx="62">
                  <c:v>135.27085313603081</c:v>
                </c:pt>
                <c:pt idx="63">
                  <c:v>128.15756498867165</c:v>
                </c:pt>
                <c:pt idx="64">
                  <c:v>132.41608034760401</c:v>
                </c:pt>
                <c:pt idx="65">
                  <c:v>121.36669261914656</c:v>
                </c:pt>
                <c:pt idx="66">
                  <c:v>139.86706916893155</c:v>
                </c:pt>
                <c:pt idx="67">
                  <c:v>127.54003926307695</c:v>
                </c:pt>
                <c:pt idx="68">
                  <c:v>135.34600387535804</c:v>
                </c:pt>
                <c:pt idx="69">
                  <c:v>124.10030076217498</c:v>
                </c:pt>
                <c:pt idx="70">
                  <c:v>142.69198864459591</c:v>
                </c:pt>
              </c:numCache>
            </c:numRef>
          </c:val>
          <c:smooth val="0"/>
          <c:extLst>
            <c:ext xmlns:c16="http://schemas.microsoft.com/office/drawing/2014/chart" uri="{C3380CC4-5D6E-409C-BE32-E72D297353CC}">
              <c16:uniqueId val="{00000001-7FBC-411A-80FE-FC453D70221E}"/>
            </c:ext>
          </c:extLst>
        </c:ser>
        <c:ser>
          <c:idx val="2"/>
          <c:order val="2"/>
          <c:tx>
            <c:strRef>
              <c:f>'4 Utsläpp per FV (kvartal)'!$C$64</c:f>
              <c:strCache>
                <c:ptCount val="1"/>
                <c:pt idx="0">
                  <c:v>Intensitet (utsläpp per krona)</c:v>
                </c:pt>
              </c:strCache>
            </c:strRef>
          </c:tx>
          <c:spPr>
            <a:ln w="25400" cap="rnd">
              <a:solidFill>
                <a:srgbClr val="0070C0"/>
              </a:solidFill>
              <a:prstDash val="sysDot"/>
              <a:round/>
            </a:ln>
            <a:effectLst/>
          </c:spPr>
          <c:marker>
            <c:symbol val="none"/>
          </c:marker>
          <c:cat>
            <c:strRef>
              <c:f>'4 Utsläpp per FV (kvartal)'!$D$61:$BV$61</c:f>
              <c:strCache>
                <c:ptCount val="71"/>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2022K4</c:v>
                </c:pt>
                <c:pt idx="59">
                  <c:v>2023K1</c:v>
                </c:pt>
                <c:pt idx="60">
                  <c:v>2023K2</c:v>
                </c:pt>
                <c:pt idx="61">
                  <c:v>2023K3</c:v>
                </c:pt>
                <c:pt idx="62">
                  <c:v>2023K4</c:v>
                </c:pt>
                <c:pt idx="63">
                  <c:v>2024K1</c:v>
                </c:pt>
                <c:pt idx="64">
                  <c:v>2024K2</c:v>
                </c:pt>
                <c:pt idx="65">
                  <c:v>2024K3</c:v>
                </c:pt>
                <c:pt idx="66">
                  <c:v>2024K4</c:v>
                </c:pt>
                <c:pt idx="67">
                  <c:v>2025K1</c:v>
                </c:pt>
                <c:pt idx="68">
                  <c:v>2025K2</c:v>
                </c:pt>
                <c:pt idx="69">
                  <c:v>2025K3</c:v>
                </c:pt>
                <c:pt idx="70">
                  <c:v>2025K4</c:v>
                </c:pt>
              </c:strCache>
            </c:strRef>
          </c:cat>
          <c:val>
            <c:numRef>
              <c:f>'4 Utsläpp per FV (kvartal)'!$D$64:$BV$64</c:f>
              <c:numCache>
                <c:formatCode>0.00</c:formatCode>
                <c:ptCount val="71"/>
                <c:pt idx="0">
                  <c:v>100</c:v>
                </c:pt>
                <c:pt idx="1">
                  <c:v>90.645818187825299</c:v>
                </c:pt>
                <c:pt idx="2">
                  <c:v>98.871860561562656</c:v>
                </c:pt>
                <c:pt idx="3">
                  <c:v>101.51273876198444</c:v>
                </c:pt>
                <c:pt idx="4">
                  <c:v>101.55055896394978</c:v>
                </c:pt>
                <c:pt idx="5">
                  <c:v>88.043211596596208</c:v>
                </c:pt>
                <c:pt idx="6">
                  <c:v>91.019199247355118</c:v>
                </c:pt>
                <c:pt idx="7">
                  <c:v>94.65717482662221</c:v>
                </c:pt>
                <c:pt idx="8">
                  <c:v>113.97503370983009</c:v>
                </c:pt>
                <c:pt idx="9">
                  <c:v>89.785706546604487</c:v>
                </c:pt>
                <c:pt idx="10">
                  <c:v>91.215515460228175</c:v>
                </c:pt>
                <c:pt idx="11">
                  <c:v>95.859173407358824</c:v>
                </c:pt>
                <c:pt idx="12">
                  <c:v>99.206219112299578</c:v>
                </c:pt>
                <c:pt idx="13">
                  <c:v>82.650162163688748</c:v>
                </c:pt>
                <c:pt idx="14">
                  <c:v>84.59789121797867</c:v>
                </c:pt>
                <c:pt idx="15">
                  <c:v>82.592409266567685</c:v>
                </c:pt>
                <c:pt idx="16">
                  <c:v>91.141363940203291</c:v>
                </c:pt>
                <c:pt idx="17">
                  <c:v>77.484821898466933</c:v>
                </c:pt>
                <c:pt idx="18">
                  <c:v>79.907444255747436</c:v>
                </c:pt>
                <c:pt idx="19">
                  <c:v>81.928361406348415</c:v>
                </c:pt>
                <c:pt idx="20">
                  <c:v>88.745923979481219</c:v>
                </c:pt>
                <c:pt idx="21">
                  <c:v>76.235489930507342</c:v>
                </c:pt>
                <c:pt idx="22">
                  <c:v>79.259670916159592</c:v>
                </c:pt>
                <c:pt idx="23">
                  <c:v>74.300798635442376</c:v>
                </c:pt>
                <c:pt idx="24">
                  <c:v>79.993816904023035</c:v>
                </c:pt>
                <c:pt idx="25">
                  <c:v>72.536032880079276</c:v>
                </c:pt>
                <c:pt idx="26">
                  <c:v>77.229645796009322</c:v>
                </c:pt>
                <c:pt idx="27">
                  <c:v>73.025485338353931</c:v>
                </c:pt>
                <c:pt idx="28">
                  <c:v>80.441987700069177</c:v>
                </c:pt>
                <c:pt idx="29">
                  <c:v>70.577114426245828</c:v>
                </c:pt>
                <c:pt idx="30">
                  <c:v>73.872737003383676</c:v>
                </c:pt>
                <c:pt idx="31">
                  <c:v>68.865837333126905</c:v>
                </c:pt>
                <c:pt idx="32">
                  <c:v>79.455830849736827</c:v>
                </c:pt>
                <c:pt idx="33">
                  <c:v>67.617886723597138</c:v>
                </c:pt>
                <c:pt idx="34">
                  <c:v>74.718929615714373</c:v>
                </c:pt>
                <c:pt idx="35">
                  <c:v>70.50092809536595</c:v>
                </c:pt>
                <c:pt idx="36">
                  <c:v>72.916866795469701</c:v>
                </c:pt>
                <c:pt idx="37">
                  <c:v>67.104192407835356</c:v>
                </c:pt>
                <c:pt idx="38">
                  <c:v>72.891362649878175</c:v>
                </c:pt>
                <c:pt idx="39">
                  <c:v>67.052557233515969</c:v>
                </c:pt>
                <c:pt idx="40">
                  <c:v>71.551004913466826</c:v>
                </c:pt>
                <c:pt idx="41">
                  <c:v>64.330439129350154</c:v>
                </c:pt>
                <c:pt idx="42">
                  <c:v>70.06805111191359</c:v>
                </c:pt>
                <c:pt idx="43">
                  <c:v>64.534249339574259</c:v>
                </c:pt>
                <c:pt idx="44">
                  <c:v>68.589870403879843</c:v>
                </c:pt>
                <c:pt idx="45">
                  <c:v>61.585244333608237</c:v>
                </c:pt>
                <c:pt idx="46">
                  <c:v>68.080853087936461</c:v>
                </c:pt>
                <c:pt idx="47">
                  <c:v>59.55778862732808</c:v>
                </c:pt>
                <c:pt idx="48">
                  <c:v>58.766794804825494</c:v>
                </c:pt>
                <c:pt idx="49">
                  <c:v>55.221004838229412</c:v>
                </c:pt>
                <c:pt idx="50">
                  <c:v>57.543311863918376</c:v>
                </c:pt>
                <c:pt idx="51">
                  <c:v>63.025945255561723</c:v>
                </c:pt>
                <c:pt idx="52">
                  <c:v>59.192199777930156</c:v>
                </c:pt>
                <c:pt idx="53">
                  <c:v>57.130898525149277</c:v>
                </c:pt>
                <c:pt idx="54">
                  <c:v>61.116561936885319</c:v>
                </c:pt>
                <c:pt idx="55">
                  <c:v>55.923046454218841</c:v>
                </c:pt>
                <c:pt idx="56">
                  <c:v>55.469899989733072</c:v>
                </c:pt>
                <c:pt idx="57">
                  <c:v>56.834177473608626</c:v>
                </c:pt>
                <c:pt idx="58">
                  <c:v>56.097288002039015</c:v>
                </c:pt>
                <c:pt idx="59">
                  <c:v>56.488592430517883</c:v>
                </c:pt>
                <c:pt idx="60">
                  <c:v>55.192490497892329</c:v>
                </c:pt>
                <c:pt idx="61">
                  <c:v>57.48010620257287</c:v>
                </c:pt>
                <c:pt idx="62">
                  <c:v>52.374559522992115</c:v>
                </c:pt>
                <c:pt idx="63">
                  <c:v>60.614948191264041</c:v>
                </c:pt>
                <c:pt idx="64">
                  <c:v>58.06710412454612</c:v>
                </c:pt>
                <c:pt idx="65">
                  <c:v>61.565400917582465</c:v>
                </c:pt>
                <c:pt idx="66">
                  <c:v>53.011629718238709</c:v>
                </c:pt>
                <c:pt idx="67">
                  <c:v>58.697442109835229</c:v>
                </c:pt>
                <c:pt idx="68">
                  <c:v>55.369601009807624</c:v>
                </c:pt>
                <c:pt idx="69">
                  <c:v>58.941017928570552</c:v>
                </c:pt>
                <c:pt idx="70">
                  <c:v>52.680709422109437</c:v>
                </c:pt>
              </c:numCache>
            </c:numRef>
          </c:val>
          <c:smooth val="0"/>
          <c:extLst>
            <c:ext xmlns:c16="http://schemas.microsoft.com/office/drawing/2014/chart" uri="{C3380CC4-5D6E-409C-BE32-E72D297353CC}">
              <c16:uniqueId val="{00000000-C0E3-46A7-AC57-6B45A819467A}"/>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6686010297113865"/>
          <c:y val="0.92845691825950327"/>
          <c:w val="0.6811635164415325"/>
          <c:h val="4.536126410388465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sv-SE" sz="1050"/>
              <a:t>Utveckling av växthusgasutsläpp och förädlingsvärde. Procentuell förändring jämfört</a:t>
            </a:r>
            <a:r>
              <a:rPr lang="sv-SE" sz="1050" baseline="0"/>
              <a:t> med samma kvartal föregående år</a:t>
            </a:r>
            <a:endParaRPr lang="sv-SE" sz="1050"/>
          </a:p>
          <a:p>
            <a:pPr>
              <a:defRPr sz="1050"/>
            </a:pPr>
            <a:r>
              <a:rPr lang="sv-SE" sz="1050" b="0"/>
              <a:t>Emissions of greenhouse gases and value added. Percentage change compared with same quarter previous year</a:t>
            </a:r>
          </a:p>
        </c:rich>
      </c:tx>
      <c:layout>
        <c:manualLayout>
          <c:xMode val="edge"/>
          <c:yMode val="edge"/>
          <c:x val="0.19890714470787033"/>
          <c:y val="4.4632294984063757E-2"/>
        </c:manualLayout>
      </c:layout>
      <c:overlay val="0"/>
    </c:title>
    <c:autoTitleDeleted val="0"/>
    <c:plotArea>
      <c:layout>
        <c:manualLayout>
          <c:layoutTarget val="inner"/>
          <c:xMode val="edge"/>
          <c:yMode val="edge"/>
          <c:x val="0.29140380113773062"/>
          <c:y val="0.14849097404468062"/>
          <c:w val="0.67458205011806127"/>
          <c:h val="0.69432916445338011"/>
        </c:manualLayout>
      </c:layout>
      <c:barChart>
        <c:barDir val="bar"/>
        <c:grouping val="clustered"/>
        <c:varyColors val="0"/>
        <c:ser>
          <c:idx val="0"/>
          <c:order val="0"/>
          <c:tx>
            <c:strRef>
              <c:f>'2 Diagram'!$N$78</c:f>
              <c:strCache>
                <c:ptCount val="1"/>
                <c:pt idx="0">
                  <c:v>Utsläpp av växthusgaser (2025K4)</c:v>
                </c:pt>
              </c:strCache>
            </c:strRef>
          </c:tx>
          <c:spPr>
            <a:solidFill>
              <a:srgbClr val="1E00BE"/>
            </a:solidFill>
            <a:ln w="6350">
              <a:solidFill>
                <a:srgbClr val="1E00BE"/>
              </a:solidFill>
            </a:ln>
            <a:effectLst/>
          </c:spPr>
          <c:invertIfNegative val="0"/>
          <c:cat>
            <c:strRef>
              <c:f>'2 Diagram'!$M$79:$M$88</c:f>
              <c:strCache>
                <c:ptCount val="10"/>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pt idx="9">
                  <c:v>Totala ekonomin</c:v>
                </c:pt>
              </c:strCache>
            </c:strRef>
          </c:cat>
          <c:val>
            <c:numRef>
              <c:f>'2 Diagram'!$N$79:$N$88</c:f>
              <c:numCache>
                <c:formatCode>0.0%</c:formatCode>
                <c:ptCount val="10"/>
                <c:pt idx="0">
                  <c:v>2.1999999999999999E-2</c:v>
                </c:pt>
                <c:pt idx="1">
                  <c:v>9.6000000000000002E-2</c:v>
                </c:pt>
                <c:pt idx="2">
                  <c:v>-5.0000000000000001E-3</c:v>
                </c:pt>
                <c:pt idx="3">
                  <c:v>0.107</c:v>
                </c:pt>
                <c:pt idx="4">
                  <c:v>-3.3000000000000002E-2</c:v>
                </c:pt>
                <c:pt idx="5">
                  <c:v>-3.0000000000000001E-3</c:v>
                </c:pt>
                <c:pt idx="6">
                  <c:v>-2.1000000000000001E-2</c:v>
                </c:pt>
                <c:pt idx="7">
                  <c:v>-0.01</c:v>
                </c:pt>
                <c:pt idx="8">
                  <c:v>-6.0000000000000001E-3</c:v>
                </c:pt>
                <c:pt idx="9">
                  <c:v>1.4E-2</c:v>
                </c:pt>
              </c:numCache>
            </c:numRef>
          </c:val>
          <c:extLst>
            <c:ext xmlns:c16="http://schemas.microsoft.com/office/drawing/2014/chart" uri="{C3380CC4-5D6E-409C-BE32-E72D297353CC}">
              <c16:uniqueId val="{00000000-70F1-48F4-BD06-EF3B9BD4D355}"/>
            </c:ext>
          </c:extLst>
        </c:ser>
        <c:ser>
          <c:idx val="1"/>
          <c:order val="1"/>
          <c:tx>
            <c:strRef>
              <c:f>'2 Diagram'!$O$78</c:f>
              <c:strCache>
                <c:ptCount val="1"/>
                <c:pt idx="0">
                  <c:v>Förädlingsvärde (2025K4)</c:v>
                </c:pt>
              </c:strCache>
            </c:strRef>
          </c:tx>
          <c:spPr>
            <a:solidFill>
              <a:srgbClr val="8D90F5"/>
            </a:solidFill>
            <a:ln w="6350">
              <a:solidFill>
                <a:srgbClr val="1E00BE"/>
              </a:solidFill>
            </a:ln>
            <a:effectLst/>
          </c:spPr>
          <c:invertIfNegative val="0"/>
          <c:cat>
            <c:strRef>
              <c:f>'2 Diagram'!$M$79:$M$88</c:f>
              <c:strCache>
                <c:ptCount val="10"/>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pt idx="9">
                  <c:v>Totala ekonomin</c:v>
                </c:pt>
              </c:strCache>
            </c:strRef>
          </c:cat>
          <c:val>
            <c:numRef>
              <c:f>'2 Diagram'!$O$79:$O$88</c:f>
              <c:numCache>
                <c:formatCode>0.0%</c:formatCode>
                <c:ptCount val="10"/>
                <c:pt idx="0">
                  <c:v>8.0000000000000002E-3</c:v>
                </c:pt>
                <c:pt idx="1">
                  <c:v>0.122</c:v>
                </c:pt>
                <c:pt idx="2">
                  <c:v>-0.03</c:v>
                </c:pt>
                <c:pt idx="3">
                  <c:v>-3.3000000000000002E-2</c:v>
                </c:pt>
                <c:pt idx="4">
                  <c:v>0</c:v>
                </c:pt>
                <c:pt idx="5">
                  <c:v>-8.9999999999999993E-3</c:v>
                </c:pt>
                <c:pt idx="6">
                  <c:v>4.3999999999999997E-2</c:v>
                </c:pt>
                <c:pt idx="7">
                  <c:v>6.0000000000000001E-3</c:v>
                </c:pt>
                <c:pt idx="8">
                  <c:v>-1.2E-2</c:v>
                </c:pt>
                <c:pt idx="9">
                  <c:v>0.02</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9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min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layout>
        <c:manualLayout>
          <c:xMode val="edge"/>
          <c:yMode val="edge"/>
          <c:x val="0.40790111809274954"/>
          <c:y val="0.91614851072878856"/>
          <c:w val="0.37174757243033812"/>
          <c:h val="6.7552260456537491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i="0" baseline="0">
                <a:effectLst/>
              </a:rPr>
              <a:t>Utsläpp av växthusgaser, jämförelse med samma kvartal föregående år</a:t>
            </a:r>
            <a:endParaRPr lang="sv-SE" sz="1050">
              <a:effectLst/>
            </a:endParaRPr>
          </a:p>
          <a:p>
            <a:pPr>
              <a:defRPr sz="1050"/>
            </a:pPr>
            <a:r>
              <a:rPr lang="sv-SE" sz="1050" b="0" i="0" baseline="0">
                <a:effectLst/>
              </a:rPr>
              <a:t>Emissions of greenhouse gases, ompared to the same quarter last year</a:t>
            </a:r>
            <a:endParaRPr lang="sv-SE" sz="1050">
              <a:effectLst/>
            </a:endParaRPr>
          </a:p>
        </c:rich>
      </c:tx>
      <c:layout>
        <c:manualLayout>
          <c:xMode val="edge"/>
          <c:yMode val="edge"/>
          <c:x val="0.45444746223531401"/>
          <c:y val="1.8921856457604986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0.29033119933199242"/>
          <c:y val="0.11279791680789772"/>
          <c:w val="0.68010112409398693"/>
          <c:h val="0.76175836938294639"/>
        </c:manualLayout>
      </c:layout>
      <c:barChart>
        <c:barDir val="bar"/>
        <c:grouping val="clustered"/>
        <c:varyColors val="0"/>
        <c:ser>
          <c:idx val="0"/>
          <c:order val="0"/>
          <c:tx>
            <c:strRef>
              <c:f>'2 Diagram'!$D$79</c:f>
              <c:strCache>
                <c:ptCount val="1"/>
                <c:pt idx="0">
                  <c:v>2025K4</c:v>
                </c:pt>
              </c:strCache>
            </c:strRef>
          </c:tx>
          <c:spPr>
            <a:solidFill>
              <a:srgbClr val="1E00BE"/>
            </a:solidFill>
            <a:ln w="6350">
              <a:solidFill>
                <a:srgbClr val="1E00BE"/>
              </a:solidFill>
            </a:ln>
            <a:effectLst/>
          </c:spPr>
          <c:invertIfNegative val="0"/>
          <c:cat>
            <c:strRef>
              <c:f>'2 Diagram'!$C$80:$C$88</c:f>
              <c:strCache>
                <c:ptCount val="9"/>
                <c:pt idx="0">
                  <c:v>Hushåll och icke-vinstdrivande organisationer</c:v>
                </c:pt>
                <c:pt idx="1">
                  <c:v>Offentlig sektor</c:v>
                </c:pt>
                <c:pt idx="2">
                  <c:v>Övriga tjänster</c:v>
                </c:pt>
                <c:pt idx="3">
                  <c:v>Transportindustri</c:v>
                </c:pt>
                <c:pt idx="4">
                  <c:v>Byggverksamhet</c:v>
                </c:pt>
                <c:pt idx="5">
                  <c:v>El, gas och värmeverk samt vatten, avlopp och avfall</c:v>
                </c:pt>
                <c:pt idx="6">
                  <c:v>Tillverkningsindustri</c:v>
                </c:pt>
                <c:pt idx="7">
                  <c:v>Utvinning av mineral</c:v>
                </c:pt>
                <c:pt idx="8">
                  <c:v>Jordbruk, skogsbruk och fiske</c:v>
                </c:pt>
              </c:strCache>
            </c:strRef>
          </c:cat>
          <c:val>
            <c:numRef>
              <c:f>'2 Diagram'!$D$80:$D$88</c:f>
              <c:numCache>
                <c:formatCode>#,##0</c:formatCode>
                <c:ptCount val="9"/>
                <c:pt idx="0">
                  <c:v>2030.55</c:v>
                </c:pt>
                <c:pt idx="1">
                  <c:v>89.19</c:v>
                </c:pt>
                <c:pt idx="2">
                  <c:v>755.1</c:v>
                </c:pt>
                <c:pt idx="3">
                  <c:v>2020.29</c:v>
                </c:pt>
                <c:pt idx="4">
                  <c:v>510.64</c:v>
                </c:pt>
                <c:pt idx="5">
                  <c:v>1856.58</c:v>
                </c:pt>
                <c:pt idx="6">
                  <c:v>3329.27</c:v>
                </c:pt>
                <c:pt idx="7">
                  <c:v>230.46</c:v>
                </c:pt>
                <c:pt idx="8">
                  <c:v>2086.2199999999998</c:v>
                </c:pt>
              </c:numCache>
            </c:numRef>
          </c:val>
          <c:extLst>
            <c:ext xmlns:c16="http://schemas.microsoft.com/office/drawing/2014/chart" uri="{C3380CC4-5D6E-409C-BE32-E72D297353CC}">
              <c16:uniqueId val="{00000000-70F1-48F4-BD06-EF3B9BD4D355}"/>
            </c:ext>
          </c:extLst>
        </c:ser>
        <c:ser>
          <c:idx val="1"/>
          <c:order val="1"/>
          <c:tx>
            <c:strRef>
              <c:f>'2 Diagram'!$E$79</c:f>
              <c:strCache>
                <c:ptCount val="1"/>
                <c:pt idx="0">
                  <c:v>2024K4</c:v>
                </c:pt>
              </c:strCache>
            </c:strRef>
          </c:tx>
          <c:spPr>
            <a:solidFill>
              <a:srgbClr val="8D90F5"/>
            </a:solidFill>
            <a:ln w="6350">
              <a:solidFill>
                <a:srgbClr val="1E00BE"/>
              </a:solidFill>
            </a:ln>
            <a:effectLst/>
          </c:spPr>
          <c:invertIfNegative val="0"/>
          <c:cat>
            <c:strRef>
              <c:f>'2 Diagram'!$C$80:$C$88</c:f>
              <c:strCache>
                <c:ptCount val="9"/>
                <c:pt idx="0">
                  <c:v>Hushåll och icke-vinstdrivande organisationer</c:v>
                </c:pt>
                <c:pt idx="1">
                  <c:v>Offentlig sektor</c:v>
                </c:pt>
                <c:pt idx="2">
                  <c:v>Övriga tjänster</c:v>
                </c:pt>
                <c:pt idx="3">
                  <c:v>Transportindustri</c:v>
                </c:pt>
                <c:pt idx="4">
                  <c:v>Byggverksamhet</c:v>
                </c:pt>
                <c:pt idx="5">
                  <c:v>El, gas och värmeverk samt vatten, avlopp och avfall</c:v>
                </c:pt>
                <c:pt idx="6">
                  <c:v>Tillverkningsindustri</c:v>
                </c:pt>
                <c:pt idx="7">
                  <c:v>Utvinning av mineral</c:v>
                </c:pt>
                <c:pt idx="8">
                  <c:v>Jordbruk, skogsbruk och fiske</c:v>
                </c:pt>
              </c:strCache>
            </c:strRef>
          </c:cat>
          <c:val>
            <c:numRef>
              <c:f>'2 Diagram'!$E$80:$E$88</c:f>
              <c:numCache>
                <c:formatCode>#,##0</c:formatCode>
                <c:ptCount val="9"/>
                <c:pt idx="0">
                  <c:v>2042.81</c:v>
                </c:pt>
                <c:pt idx="1">
                  <c:v>90.09</c:v>
                </c:pt>
                <c:pt idx="2">
                  <c:v>771.46</c:v>
                </c:pt>
                <c:pt idx="3">
                  <c:v>2025.44</c:v>
                </c:pt>
                <c:pt idx="4">
                  <c:v>527.82000000000005</c:v>
                </c:pt>
                <c:pt idx="5">
                  <c:v>1677.47</c:v>
                </c:pt>
                <c:pt idx="6">
                  <c:v>3344.59</c:v>
                </c:pt>
                <c:pt idx="7">
                  <c:v>210.31</c:v>
                </c:pt>
                <c:pt idx="8">
                  <c:v>2042.24</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9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5034570178988419"/>
          <c:y val="0.93765266921093626"/>
          <c:w val="0.1589159152582019"/>
          <c:h val="4.8155938445860025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4.514294986583027E-2"/>
          <c:y val="0.13389699061819246"/>
          <c:w val="0.93956945311811602"/>
          <c:h val="0.63917163985009895"/>
        </c:manualLayout>
      </c:layout>
      <c:barChart>
        <c:barDir val="col"/>
        <c:grouping val="clustered"/>
        <c:varyColors val="0"/>
        <c:ser>
          <c:idx val="0"/>
          <c:order val="0"/>
          <c:tx>
            <c:strRef>
              <c:f>'2 Diagram'!$T$30</c:f>
              <c:strCache>
                <c:ptCount val="1"/>
                <c:pt idx="0">
                  <c:v>Jordbruk, skogsbruk och fiske</c:v>
                </c:pt>
              </c:strCache>
            </c:strRef>
          </c:tx>
          <c:spPr>
            <a:solidFill>
              <a:schemeClr val="accent1"/>
            </a:solidFill>
            <a:ln>
              <a:noFill/>
            </a:ln>
            <a:effectLst/>
          </c:spPr>
          <c:invertIfNegative val="0"/>
          <c:cat>
            <c:strRef>
              <c:f>'2 Diagram'!$V$29:$AM$29</c:f>
              <c:strCache>
                <c:ptCount val="8"/>
                <c:pt idx="0">
                  <c:v>2011</c:v>
                </c:pt>
                <c:pt idx="1">
                  <c:v>2013</c:v>
                </c:pt>
                <c:pt idx="2">
                  <c:v>2015</c:v>
                </c:pt>
                <c:pt idx="3">
                  <c:v>2017</c:v>
                </c:pt>
                <c:pt idx="4">
                  <c:v>2019</c:v>
                </c:pt>
                <c:pt idx="5">
                  <c:v>2021</c:v>
                </c:pt>
                <c:pt idx="6">
                  <c:v>2023</c:v>
                </c:pt>
                <c:pt idx="7">
                  <c:v>2025***</c:v>
                </c:pt>
              </c:strCache>
            </c:strRef>
          </c:cat>
          <c:val>
            <c:numRef>
              <c:f>'2 Diagram'!$V$30:$AM$30</c:f>
              <c:numCache>
                <c:formatCode>0.0</c:formatCode>
                <c:ptCount val="18"/>
                <c:pt idx="0">
                  <c:v>89.218304210536999</c:v>
                </c:pt>
                <c:pt idx="1">
                  <c:v>81.235393893705236</c:v>
                </c:pt>
                <c:pt idx="2">
                  <c:v>71.030023018199287</c:v>
                </c:pt>
                <c:pt idx="3">
                  <c:v>67.152291374824898</c:v>
                </c:pt>
                <c:pt idx="4">
                  <c:v>68.201565326165962</c:v>
                </c:pt>
                <c:pt idx="5">
                  <c:v>70.428825794454823</c:v>
                </c:pt>
                <c:pt idx="6">
                  <c:v>67.163156668708538</c:v>
                </c:pt>
                <c:pt idx="7">
                  <c:v>81.864827477950342</c:v>
                </c:pt>
              </c:numCache>
            </c:numRef>
          </c:val>
          <c:extLst>
            <c:ext xmlns:c16="http://schemas.microsoft.com/office/drawing/2014/chart" uri="{C3380CC4-5D6E-409C-BE32-E72D297353CC}">
              <c16:uniqueId val="{00000000-EC5A-407C-AFB0-54D5A98B4C30}"/>
            </c:ext>
          </c:extLst>
        </c:ser>
        <c:ser>
          <c:idx val="1"/>
          <c:order val="1"/>
          <c:tx>
            <c:strRef>
              <c:f>'2 Diagram'!$T$31</c:f>
              <c:strCache>
                <c:ptCount val="1"/>
                <c:pt idx="0">
                  <c:v>Utvinning av mineral</c:v>
                </c:pt>
              </c:strCache>
            </c:strRef>
          </c:tx>
          <c:spPr>
            <a:solidFill>
              <a:schemeClr val="accent2"/>
            </a:solidFill>
            <a:ln>
              <a:noFill/>
            </a:ln>
            <a:effectLst/>
          </c:spPr>
          <c:invertIfNegative val="0"/>
          <c:cat>
            <c:strRef>
              <c:f>'2 Diagram'!$V$29:$AM$29</c:f>
              <c:strCache>
                <c:ptCount val="8"/>
                <c:pt idx="0">
                  <c:v>2011</c:v>
                </c:pt>
                <c:pt idx="1">
                  <c:v>2013</c:v>
                </c:pt>
                <c:pt idx="2">
                  <c:v>2015</c:v>
                </c:pt>
                <c:pt idx="3">
                  <c:v>2017</c:v>
                </c:pt>
                <c:pt idx="4">
                  <c:v>2019</c:v>
                </c:pt>
                <c:pt idx="5">
                  <c:v>2021</c:v>
                </c:pt>
                <c:pt idx="6">
                  <c:v>2023</c:v>
                </c:pt>
                <c:pt idx="7">
                  <c:v>2025***</c:v>
                </c:pt>
              </c:strCache>
            </c:strRef>
          </c:cat>
          <c:val>
            <c:numRef>
              <c:f>'2 Diagram'!$V$31:$AM$31</c:f>
              <c:numCache>
                <c:formatCode>0.0</c:formatCode>
                <c:ptCount val="18"/>
                <c:pt idx="0">
                  <c:v>21.989926945420997</c:v>
                </c:pt>
                <c:pt idx="1">
                  <c:v>26.49181471896717</c:v>
                </c:pt>
                <c:pt idx="2">
                  <c:v>28.194849295309073</c:v>
                </c:pt>
                <c:pt idx="3">
                  <c:v>23.903189920575375</c:v>
                </c:pt>
                <c:pt idx="4">
                  <c:v>22.309881861004055</c:v>
                </c:pt>
                <c:pt idx="5">
                  <c:v>21.147521533825309</c:v>
                </c:pt>
                <c:pt idx="6">
                  <c:v>24.951565176763744</c:v>
                </c:pt>
                <c:pt idx="7">
                  <c:v>26.086931206148652</c:v>
                </c:pt>
              </c:numCache>
            </c:numRef>
          </c:val>
          <c:extLst>
            <c:ext xmlns:c16="http://schemas.microsoft.com/office/drawing/2014/chart" uri="{C3380CC4-5D6E-409C-BE32-E72D297353CC}">
              <c16:uniqueId val="{00000001-EC5A-407C-AFB0-54D5A98B4C30}"/>
            </c:ext>
          </c:extLst>
        </c:ser>
        <c:ser>
          <c:idx val="2"/>
          <c:order val="2"/>
          <c:tx>
            <c:strRef>
              <c:f>'2 Diagram'!$T$32</c:f>
              <c:strCache>
                <c:ptCount val="1"/>
                <c:pt idx="0">
                  <c:v>Tillverkningsindustri</c:v>
                </c:pt>
              </c:strCache>
            </c:strRef>
          </c:tx>
          <c:spPr>
            <a:solidFill>
              <a:schemeClr val="accent3"/>
            </a:solidFill>
            <a:ln>
              <a:noFill/>
            </a:ln>
            <a:effectLst/>
          </c:spPr>
          <c:invertIfNegative val="0"/>
          <c:cat>
            <c:strRef>
              <c:f>'2 Diagram'!$V$29:$AM$29</c:f>
              <c:strCache>
                <c:ptCount val="8"/>
                <c:pt idx="0">
                  <c:v>2011</c:v>
                </c:pt>
                <c:pt idx="1">
                  <c:v>2013</c:v>
                </c:pt>
                <c:pt idx="2">
                  <c:v>2015</c:v>
                </c:pt>
                <c:pt idx="3">
                  <c:v>2017</c:v>
                </c:pt>
                <c:pt idx="4">
                  <c:v>2019</c:v>
                </c:pt>
                <c:pt idx="5">
                  <c:v>2021</c:v>
                </c:pt>
                <c:pt idx="6">
                  <c:v>2023</c:v>
                </c:pt>
                <c:pt idx="7">
                  <c:v>2025***</c:v>
                </c:pt>
              </c:strCache>
            </c:strRef>
          </c:cat>
          <c:val>
            <c:numRef>
              <c:f>'2 Diagram'!$V$32:$AM$32</c:f>
              <c:numCache>
                <c:formatCode>0.0</c:formatCode>
                <c:ptCount val="18"/>
                <c:pt idx="0">
                  <c:v>22.680795806559136</c:v>
                </c:pt>
                <c:pt idx="1">
                  <c:v>22.886640541915199</c:v>
                </c:pt>
                <c:pt idx="2">
                  <c:v>20.331537739928628</c:v>
                </c:pt>
                <c:pt idx="3">
                  <c:v>20.098104652861977</c:v>
                </c:pt>
                <c:pt idx="4">
                  <c:v>19.442268267209922</c:v>
                </c:pt>
                <c:pt idx="5">
                  <c:v>17.267984876230379</c:v>
                </c:pt>
                <c:pt idx="6">
                  <c:v>16.862963837868389</c:v>
                </c:pt>
                <c:pt idx="7">
                  <c:v>16.567065861527173</c:v>
                </c:pt>
              </c:numCache>
            </c:numRef>
          </c:val>
          <c:extLst>
            <c:ext xmlns:c16="http://schemas.microsoft.com/office/drawing/2014/chart" uri="{C3380CC4-5D6E-409C-BE32-E72D297353CC}">
              <c16:uniqueId val="{00000002-EC5A-407C-AFB0-54D5A98B4C30}"/>
            </c:ext>
          </c:extLst>
        </c:ser>
        <c:ser>
          <c:idx val="3"/>
          <c:order val="3"/>
          <c:tx>
            <c:strRef>
              <c:f>'2 Diagram'!$T$33</c:f>
              <c:strCache>
                <c:ptCount val="1"/>
                <c:pt idx="0">
                  <c:v>El, gas och värmeverk samt vatten, avlopp och avfall</c:v>
                </c:pt>
              </c:strCache>
            </c:strRef>
          </c:tx>
          <c:spPr>
            <a:solidFill>
              <a:schemeClr val="accent4"/>
            </a:solidFill>
            <a:ln>
              <a:noFill/>
            </a:ln>
            <a:effectLst/>
          </c:spPr>
          <c:invertIfNegative val="0"/>
          <c:cat>
            <c:strRef>
              <c:f>'2 Diagram'!$V$29:$AM$29</c:f>
              <c:strCache>
                <c:ptCount val="8"/>
                <c:pt idx="0">
                  <c:v>2011</c:v>
                </c:pt>
                <c:pt idx="1">
                  <c:v>2013</c:v>
                </c:pt>
                <c:pt idx="2">
                  <c:v>2015</c:v>
                </c:pt>
                <c:pt idx="3">
                  <c:v>2017</c:v>
                </c:pt>
                <c:pt idx="4">
                  <c:v>2019</c:v>
                </c:pt>
                <c:pt idx="5">
                  <c:v>2021</c:v>
                </c:pt>
                <c:pt idx="6">
                  <c:v>2023</c:v>
                </c:pt>
                <c:pt idx="7">
                  <c:v>2025***</c:v>
                </c:pt>
              </c:strCache>
            </c:strRef>
          </c:cat>
          <c:val>
            <c:numRef>
              <c:f>'2 Diagram'!$V$33:$AM$33</c:f>
              <c:numCache>
                <c:formatCode>0.0</c:formatCode>
                <c:ptCount val="18"/>
                <c:pt idx="0">
                  <c:v>68.811921869403065</c:v>
                </c:pt>
                <c:pt idx="1">
                  <c:v>49.8098258300979</c:v>
                </c:pt>
                <c:pt idx="2">
                  <c:v>39.031964561429305</c:v>
                </c:pt>
                <c:pt idx="3">
                  <c:v>44.396713938225709</c:v>
                </c:pt>
                <c:pt idx="4">
                  <c:v>40.92623223583761</c:v>
                </c:pt>
                <c:pt idx="5">
                  <c:v>34.445480136462777</c:v>
                </c:pt>
                <c:pt idx="6">
                  <c:v>32.323791195573733</c:v>
                </c:pt>
                <c:pt idx="7">
                  <c:v>34.432194395602657</c:v>
                </c:pt>
              </c:numCache>
            </c:numRef>
          </c:val>
          <c:extLst>
            <c:ext xmlns:c16="http://schemas.microsoft.com/office/drawing/2014/chart" uri="{C3380CC4-5D6E-409C-BE32-E72D297353CC}">
              <c16:uniqueId val="{00000003-EC5A-407C-AFB0-54D5A98B4C30}"/>
            </c:ext>
          </c:extLst>
        </c:ser>
        <c:ser>
          <c:idx val="4"/>
          <c:order val="4"/>
          <c:tx>
            <c:strRef>
              <c:f>'2 Diagram'!$T$34</c:f>
              <c:strCache>
                <c:ptCount val="1"/>
                <c:pt idx="0">
                  <c:v>Byggverksamhet</c:v>
                </c:pt>
              </c:strCache>
            </c:strRef>
          </c:tx>
          <c:spPr>
            <a:solidFill>
              <a:schemeClr val="accent5"/>
            </a:solidFill>
            <a:ln>
              <a:noFill/>
            </a:ln>
            <a:effectLst/>
          </c:spPr>
          <c:invertIfNegative val="0"/>
          <c:cat>
            <c:strRef>
              <c:f>'2 Diagram'!$V$29:$AM$29</c:f>
              <c:strCache>
                <c:ptCount val="8"/>
                <c:pt idx="0">
                  <c:v>2011</c:v>
                </c:pt>
                <c:pt idx="1">
                  <c:v>2013</c:v>
                </c:pt>
                <c:pt idx="2">
                  <c:v>2015</c:v>
                </c:pt>
                <c:pt idx="3">
                  <c:v>2017</c:v>
                </c:pt>
                <c:pt idx="4">
                  <c:v>2019</c:v>
                </c:pt>
                <c:pt idx="5">
                  <c:v>2021</c:v>
                </c:pt>
                <c:pt idx="6">
                  <c:v>2023</c:v>
                </c:pt>
                <c:pt idx="7">
                  <c:v>2025***</c:v>
                </c:pt>
              </c:strCache>
            </c:strRef>
          </c:cat>
          <c:val>
            <c:numRef>
              <c:f>'2 Diagram'!$V$34:$AM$34</c:f>
              <c:numCache>
                <c:formatCode>0.0</c:formatCode>
                <c:ptCount val="18"/>
                <c:pt idx="0">
                  <c:v>6.105136799438772</c:v>
                </c:pt>
                <c:pt idx="1">
                  <c:v>6.2567202329137368</c:v>
                </c:pt>
                <c:pt idx="2">
                  <c:v>5.3902499058441844</c:v>
                </c:pt>
                <c:pt idx="3">
                  <c:v>5.4166630411137699</c:v>
                </c:pt>
                <c:pt idx="4">
                  <c:v>4.7160655490351404</c:v>
                </c:pt>
                <c:pt idx="5">
                  <c:v>5.098206110662109</c:v>
                </c:pt>
                <c:pt idx="6">
                  <c:v>4.2608734311948675</c:v>
                </c:pt>
                <c:pt idx="7">
                  <c:v>5.822623843712722</c:v>
                </c:pt>
              </c:numCache>
            </c:numRef>
          </c:val>
          <c:extLst>
            <c:ext xmlns:c16="http://schemas.microsoft.com/office/drawing/2014/chart" uri="{C3380CC4-5D6E-409C-BE32-E72D297353CC}">
              <c16:uniqueId val="{00000004-EC5A-407C-AFB0-54D5A98B4C30}"/>
            </c:ext>
          </c:extLst>
        </c:ser>
        <c:ser>
          <c:idx val="5"/>
          <c:order val="5"/>
          <c:tx>
            <c:strRef>
              <c:f>'2 Diagram'!$T$37</c:f>
              <c:strCache>
                <c:ptCount val="1"/>
                <c:pt idx="0">
                  <c:v>Offentlig sektor</c:v>
                </c:pt>
              </c:strCache>
            </c:strRef>
          </c:tx>
          <c:spPr>
            <a:solidFill>
              <a:schemeClr val="accent6"/>
            </a:solidFill>
            <a:ln>
              <a:noFill/>
            </a:ln>
            <a:effectLst/>
          </c:spPr>
          <c:invertIfNegative val="0"/>
          <c:cat>
            <c:strRef>
              <c:f>'2 Diagram'!$V$29:$AM$29</c:f>
              <c:strCache>
                <c:ptCount val="8"/>
                <c:pt idx="0">
                  <c:v>2011</c:v>
                </c:pt>
                <c:pt idx="1">
                  <c:v>2013</c:v>
                </c:pt>
                <c:pt idx="2">
                  <c:v>2015</c:v>
                </c:pt>
                <c:pt idx="3">
                  <c:v>2017</c:v>
                </c:pt>
                <c:pt idx="4">
                  <c:v>2019</c:v>
                </c:pt>
                <c:pt idx="5">
                  <c:v>2021</c:v>
                </c:pt>
                <c:pt idx="6">
                  <c:v>2023</c:v>
                </c:pt>
                <c:pt idx="7">
                  <c:v>2025***</c:v>
                </c:pt>
              </c:strCache>
            </c:strRef>
          </c:cat>
          <c:val>
            <c:numRef>
              <c:f>'2 Diagram'!$V$37:$AM$37</c:f>
              <c:numCache>
                <c:formatCode>0.0</c:formatCode>
                <c:ptCount val="18"/>
                <c:pt idx="0">
                  <c:v>0.51288117409185319</c:v>
                </c:pt>
                <c:pt idx="1">
                  <c:v>0.46145223337931235</c:v>
                </c:pt>
                <c:pt idx="2">
                  <c:v>0.3711396458649206</c:v>
                </c:pt>
                <c:pt idx="3">
                  <c:v>0.34450561917901823</c:v>
                </c:pt>
                <c:pt idx="4">
                  <c:v>0.3136377162226851</c:v>
                </c:pt>
                <c:pt idx="5">
                  <c:v>0.31558634901092758</c:v>
                </c:pt>
                <c:pt idx="6">
                  <c:v>0.26694656222447249</c:v>
                </c:pt>
                <c:pt idx="7">
                  <c:v>0.29353028866596848</c:v>
                </c:pt>
              </c:numCache>
            </c:numRef>
          </c:val>
          <c:extLst>
            <c:ext xmlns:c16="http://schemas.microsoft.com/office/drawing/2014/chart" uri="{C3380CC4-5D6E-409C-BE32-E72D297353CC}">
              <c16:uniqueId val="{00000005-EC5A-407C-AFB0-54D5A98B4C30}"/>
            </c:ext>
          </c:extLst>
        </c:ser>
        <c:ser>
          <c:idx val="6"/>
          <c:order val="6"/>
          <c:tx>
            <c:strRef>
              <c:f>'2 Diagram'!$T$38</c:f>
              <c:strCache>
                <c:ptCount val="1"/>
              </c:strCache>
            </c:strRef>
          </c:tx>
          <c:spPr>
            <a:solidFill>
              <a:schemeClr val="accent1">
                <a:lumMod val="60000"/>
              </a:schemeClr>
            </a:solidFill>
            <a:ln>
              <a:noFill/>
            </a:ln>
            <a:effectLst/>
          </c:spPr>
          <c:invertIfNegative val="0"/>
          <c:cat>
            <c:strRef>
              <c:f>'2 Diagram'!$V$29:$AM$29</c:f>
              <c:strCache>
                <c:ptCount val="8"/>
                <c:pt idx="0">
                  <c:v>2011</c:v>
                </c:pt>
                <c:pt idx="1">
                  <c:v>2013</c:v>
                </c:pt>
                <c:pt idx="2">
                  <c:v>2015</c:v>
                </c:pt>
                <c:pt idx="3">
                  <c:v>2017</c:v>
                </c:pt>
                <c:pt idx="4">
                  <c:v>2019</c:v>
                </c:pt>
                <c:pt idx="5">
                  <c:v>2021</c:v>
                </c:pt>
                <c:pt idx="6">
                  <c:v>2023</c:v>
                </c:pt>
                <c:pt idx="7">
                  <c:v>2025***</c:v>
                </c:pt>
              </c:strCache>
            </c:strRef>
          </c:cat>
          <c:val>
            <c:numRef>
              <c:f>'2 Diagram'!$V$38:$AM$38</c:f>
              <c:numCache>
                <c:formatCode>0.0</c:formatCode>
                <c:ptCount val="18"/>
              </c:numCache>
            </c:numRef>
          </c:val>
          <c:extLst>
            <c:ext xmlns:c16="http://schemas.microsoft.com/office/drawing/2014/chart" uri="{C3380CC4-5D6E-409C-BE32-E72D297353CC}">
              <c16:uniqueId val="{00000006-EC5A-407C-AFB0-54D5A98B4C30}"/>
            </c:ext>
          </c:extLst>
        </c:ser>
        <c:ser>
          <c:idx val="7"/>
          <c:order val="7"/>
          <c:tx>
            <c:strRef>
              <c:f>'2 Diagram'!$T$39</c:f>
              <c:strCache>
                <c:ptCount val="1"/>
              </c:strCache>
            </c:strRef>
          </c:tx>
          <c:spPr>
            <a:solidFill>
              <a:schemeClr val="accent2">
                <a:lumMod val="60000"/>
              </a:schemeClr>
            </a:solidFill>
            <a:ln>
              <a:noFill/>
            </a:ln>
            <a:effectLst/>
          </c:spPr>
          <c:invertIfNegative val="0"/>
          <c:cat>
            <c:strRef>
              <c:f>'2 Diagram'!$V$29:$AM$29</c:f>
              <c:strCache>
                <c:ptCount val="8"/>
                <c:pt idx="0">
                  <c:v>2011</c:v>
                </c:pt>
                <c:pt idx="1">
                  <c:v>2013</c:v>
                </c:pt>
                <c:pt idx="2">
                  <c:v>2015</c:v>
                </c:pt>
                <c:pt idx="3">
                  <c:v>2017</c:v>
                </c:pt>
                <c:pt idx="4">
                  <c:v>2019</c:v>
                </c:pt>
                <c:pt idx="5">
                  <c:v>2021</c:v>
                </c:pt>
                <c:pt idx="6">
                  <c:v>2023</c:v>
                </c:pt>
                <c:pt idx="7">
                  <c:v>2025***</c:v>
                </c:pt>
              </c:strCache>
            </c:strRef>
          </c:cat>
          <c:val>
            <c:numRef>
              <c:f>'2 Diagram'!$V$39:$AM$39</c:f>
              <c:numCache>
                <c:formatCode>0</c:formatCode>
                <c:ptCount val="18"/>
              </c:numCache>
            </c:numRef>
          </c:val>
          <c:extLst>
            <c:ext xmlns:c16="http://schemas.microsoft.com/office/drawing/2014/chart" uri="{C3380CC4-5D6E-409C-BE32-E72D297353CC}">
              <c16:uniqueId val="{00000007-EC5A-407C-AFB0-54D5A98B4C30}"/>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r>
              <a:rPr lang="sv-SE" sz="1050" b="1" i="0" u="none" strike="noStrike" kern="1200" spc="0" baseline="0">
                <a:solidFill>
                  <a:srgbClr val="1E00BE"/>
                </a:solidFill>
                <a:effectLst/>
                <a:latin typeface="+mn-lt"/>
                <a:ea typeface="Roboto" panose="02000000000000000000" pitchFamily="2" charset="0"/>
                <a:cs typeface="+mn-cs"/>
              </a:rPr>
              <a:t>Utsläpp av växthusgaser per förädlingsvärdlingsvärde</a:t>
            </a:r>
          </a:p>
          <a:p>
            <a:pPr algn="ctr" rtl="0">
              <a:defRPr lang="sv-SE" sz="1050" b="1">
                <a:solidFill>
                  <a:srgbClr val="1E00BE"/>
                </a:solidFill>
                <a:effectLst/>
                <a:ea typeface="Roboto" panose="02000000000000000000" pitchFamily="2" charset="0"/>
              </a:defRPr>
            </a:pPr>
            <a:r>
              <a:rPr lang="sv-SE" sz="1050" b="0" i="0" u="none" strike="noStrike" kern="1200" spc="0" baseline="0">
                <a:solidFill>
                  <a:srgbClr val="1E00BE"/>
                </a:solidFill>
                <a:effectLst/>
                <a:latin typeface="+mn-lt"/>
                <a:ea typeface="Roboto" panose="02000000000000000000" pitchFamily="2" charset="0"/>
                <a:cs typeface="+mn-cs"/>
              </a:rPr>
              <a:t>Greenhousgas emission per value added</a:t>
            </a:r>
          </a:p>
        </c:rich>
      </c:tx>
      <c:layout>
        <c:manualLayout>
          <c:xMode val="edge"/>
          <c:yMode val="edge"/>
          <c:x val="0.39202359989267449"/>
          <c:y val="1.7110952040085899E-2"/>
        </c:manualLayout>
      </c:layout>
      <c:overlay val="0"/>
      <c:spPr>
        <a:noFill/>
        <a:ln>
          <a:noFill/>
        </a:ln>
        <a:effectLst/>
      </c:spPr>
      <c:txPr>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4.7856250222983995E-2"/>
          <c:y val="0.11618123492139237"/>
          <c:w val="0.94089724360017613"/>
          <c:h val="0.65906625308200106"/>
        </c:manualLayout>
      </c:layout>
      <c:barChart>
        <c:barDir val="col"/>
        <c:grouping val="clustered"/>
        <c:varyColors val="0"/>
        <c:ser>
          <c:idx val="0"/>
          <c:order val="0"/>
          <c:tx>
            <c:strRef>
              <c:f>'2 Diagram'!$U$29</c:f>
              <c:strCache>
                <c:ptCount val="1"/>
                <c:pt idx="0">
                  <c:v>2008</c:v>
                </c:pt>
              </c:strCache>
            </c:strRef>
          </c:tx>
          <c:spPr>
            <a:solidFill>
              <a:schemeClr val="accent1"/>
            </a:solidFill>
            <a:ln>
              <a:noFill/>
            </a:ln>
            <a:effectLst/>
          </c:spPr>
          <c:invertIfNegative val="0"/>
          <c:cat>
            <c:strRef>
              <c:f>'2 Diagram'!$T$30:$T$37</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Diagram'!$U$30:$U$37</c:f>
              <c:numCache>
                <c:formatCode>0.0</c:formatCode>
                <c:ptCount val="8"/>
                <c:pt idx="0">
                  <c:v>99.364517892810511</c:v>
                </c:pt>
                <c:pt idx="1">
                  <c:v>19.485807177691633</c:v>
                </c:pt>
                <c:pt idx="2">
                  <c:v>23.856681321088285</c:v>
                </c:pt>
                <c:pt idx="3">
                  <c:v>54.937372838250255</c:v>
                </c:pt>
                <c:pt idx="4">
                  <c:v>5.9832474644373157</c:v>
                </c:pt>
                <c:pt idx="5">
                  <c:v>53.738835472692664</c:v>
                </c:pt>
                <c:pt idx="6">
                  <c:v>2.3659787516498398</c:v>
                </c:pt>
                <c:pt idx="7">
                  <c:v>0.53517976565368819</c:v>
                </c:pt>
              </c:numCache>
            </c:numRef>
          </c:val>
          <c:extLst>
            <c:ext xmlns:c16="http://schemas.microsoft.com/office/drawing/2014/chart" uri="{C3380CC4-5D6E-409C-BE32-E72D297353CC}">
              <c16:uniqueId val="{00000000-18E9-49F6-B73D-4AA1D03C1B79}"/>
            </c:ext>
          </c:extLst>
        </c:ser>
        <c:ser>
          <c:idx val="1"/>
          <c:order val="1"/>
          <c:tx>
            <c:strRef>
              <c:f>'2 Diagram'!$V$29</c:f>
              <c:strCache>
                <c:ptCount val="1"/>
                <c:pt idx="0">
                  <c:v>2011</c:v>
                </c:pt>
              </c:strCache>
            </c:strRef>
          </c:tx>
          <c:spPr>
            <a:solidFill>
              <a:schemeClr val="accent2"/>
            </a:solidFill>
            <a:ln>
              <a:noFill/>
            </a:ln>
            <a:effectLst/>
          </c:spPr>
          <c:invertIfNegative val="0"/>
          <c:cat>
            <c:strRef>
              <c:f>'2 Diagram'!$T$30:$T$37</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Diagram'!$V$30:$V$37</c:f>
              <c:numCache>
                <c:formatCode>0.0</c:formatCode>
                <c:ptCount val="8"/>
                <c:pt idx="0">
                  <c:v>89.218304210536999</c:v>
                </c:pt>
                <c:pt idx="1">
                  <c:v>21.989926945420997</c:v>
                </c:pt>
                <c:pt idx="2">
                  <c:v>22.680795806559136</c:v>
                </c:pt>
                <c:pt idx="3">
                  <c:v>68.811921869403065</c:v>
                </c:pt>
                <c:pt idx="4">
                  <c:v>6.105136799438772</c:v>
                </c:pt>
                <c:pt idx="5">
                  <c:v>46.638605860445509</c:v>
                </c:pt>
                <c:pt idx="6">
                  <c:v>2.1782551969548862</c:v>
                </c:pt>
                <c:pt idx="7">
                  <c:v>0.51288117409185319</c:v>
                </c:pt>
              </c:numCache>
            </c:numRef>
          </c:val>
          <c:extLst>
            <c:ext xmlns:c16="http://schemas.microsoft.com/office/drawing/2014/chart" uri="{C3380CC4-5D6E-409C-BE32-E72D297353CC}">
              <c16:uniqueId val="{00000001-18E9-49F6-B73D-4AA1D03C1B79}"/>
            </c:ext>
          </c:extLst>
        </c:ser>
        <c:ser>
          <c:idx val="2"/>
          <c:order val="2"/>
          <c:tx>
            <c:strRef>
              <c:f>'2 Diagram'!$W$29</c:f>
              <c:strCache>
                <c:ptCount val="1"/>
                <c:pt idx="0">
                  <c:v>2013</c:v>
                </c:pt>
              </c:strCache>
            </c:strRef>
          </c:tx>
          <c:spPr>
            <a:solidFill>
              <a:schemeClr val="accent3"/>
            </a:solidFill>
            <a:ln>
              <a:noFill/>
            </a:ln>
            <a:effectLst/>
          </c:spPr>
          <c:invertIfNegative val="0"/>
          <c:cat>
            <c:strRef>
              <c:f>'2 Diagram'!$T$30:$T$37</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Diagram'!$W$30:$W$37</c:f>
              <c:numCache>
                <c:formatCode>0.0</c:formatCode>
                <c:ptCount val="8"/>
                <c:pt idx="0">
                  <c:v>81.235393893705236</c:v>
                </c:pt>
                <c:pt idx="1">
                  <c:v>26.49181471896717</c:v>
                </c:pt>
                <c:pt idx="2">
                  <c:v>22.886640541915199</c:v>
                </c:pt>
                <c:pt idx="3">
                  <c:v>49.8098258300979</c:v>
                </c:pt>
                <c:pt idx="4">
                  <c:v>6.2567202329137368</c:v>
                </c:pt>
                <c:pt idx="5">
                  <c:v>35.488141799509577</c:v>
                </c:pt>
                <c:pt idx="6">
                  <c:v>1.9115589857053663</c:v>
                </c:pt>
                <c:pt idx="7">
                  <c:v>0.46145223337931235</c:v>
                </c:pt>
              </c:numCache>
            </c:numRef>
          </c:val>
          <c:extLst>
            <c:ext xmlns:c16="http://schemas.microsoft.com/office/drawing/2014/chart" uri="{C3380CC4-5D6E-409C-BE32-E72D297353CC}">
              <c16:uniqueId val="{00000002-18E9-49F6-B73D-4AA1D03C1B79}"/>
            </c:ext>
          </c:extLst>
        </c:ser>
        <c:ser>
          <c:idx val="3"/>
          <c:order val="3"/>
          <c:tx>
            <c:strRef>
              <c:f>'2 Diagram'!$X$29</c:f>
              <c:strCache>
                <c:ptCount val="1"/>
                <c:pt idx="0">
                  <c:v>2015</c:v>
                </c:pt>
              </c:strCache>
            </c:strRef>
          </c:tx>
          <c:spPr>
            <a:solidFill>
              <a:schemeClr val="accent4"/>
            </a:solidFill>
            <a:ln>
              <a:noFill/>
            </a:ln>
            <a:effectLst/>
          </c:spPr>
          <c:invertIfNegative val="0"/>
          <c:cat>
            <c:strRef>
              <c:f>'2 Diagram'!$T$30:$T$37</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Diagram'!$X$30:$X$37</c:f>
              <c:numCache>
                <c:formatCode>0.0</c:formatCode>
                <c:ptCount val="8"/>
                <c:pt idx="0">
                  <c:v>71.030023018199287</c:v>
                </c:pt>
                <c:pt idx="1">
                  <c:v>28.194849295309073</c:v>
                </c:pt>
                <c:pt idx="2">
                  <c:v>20.331537739928628</c:v>
                </c:pt>
                <c:pt idx="3">
                  <c:v>39.031964561429305</c:v>
                </c:pt>
                <c:pt idx="4">
                  <c:v>5.3902499058441844</c:v>
                </c:pt>
                <c:pt idx="5">
                  <c:v>36.504900050378794</c:v>
                </c:pt>
                <c:pt idx="6">
                  <c:v>1.6230612681667187</c:v>
                </c:pt>
                <c:pt idx="7">
                  <c:v>0.3711396458649206</c:v>
                </c:pt>
              </c:numCache>
            </c:numRef>
          </c:val>
          <c:extLst>
            <c:ext xmlns:c16="http://schemas.microsoft.com/office/drawing/2014/chart" uri="{C3380CC4-5D6E-409C-BE32-E72D297353CC}">
              <c16:uniqueId val="{00000003-18E9-49F6-B73D-4AA1D03C1B79}"/>
            </c:ext>
          </c:extLst>
        </c:ser>
        <c:ser>
          <c:idx val="4"/>
          <c:order val="4"/>
          <c:tx>
            <c:strRef>
              <c:f>'2 Diagram'!$Y$29</c:f>
              <c:strCache>
                <c:ptCount val="1"/>
                <c:pt idx="0">
                  <c:v>2017</c:v>
                </c:pt>
              </c:strCache>
            </c:strRef>
          </c:tx>
          <c:spPr>
            <a:solidFill>
              <a:schemeClr val="accent5"/>
            </a:solidFill>
            <a:ln>
              <a:noFill/>
            </a:ln>
            <a:effectLst/>
          </c:spPr>
          <c:invertIfNegative val="0"/>
          <c:cat>
            <c:strRef>
              <c:f>'2 Diagram'!$T$30:$T$37</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Diagram'!$Y$30:$Y$37</c:f>
              <c:numCache>
                <c:formatCode>0.0</c:formatCode>
                <c:ptCount val="8"/>
                <c:pt idx="0">
                  <c:v>67.152291374824898</c:v>
                </c:pt>
                <c:pt idx="1">
                  <c:v>23.903189920575375</c:v>
                </c:pt>
                <c:pt idx="2">
                  <c:v>20.098104652861977</c:v>
                </c:pt>
                <c:pt idx="3">
                  <c:v>44.396713938225709</c:v>
                </c:pt>
                <c:pt idx="4">
                  <c:v>5.4166630411137699</c:v>
                </c:pt>
                <c:pt idx="5">
                  <c:v>41.35423805997268</c:v>
                </c:pt>
                <c:pt idx="6">
                  <c:v>1.4498657989519537</c:v>
                </c:pt>
                <c:pt idx="7">
                  <c:v>0.34450561917901823</c:v>
                </c:pt>
              </c:numCache>
            </c:numRef>
          </c:val>
          <c:extLst>
            <c:ext xmlns:c16="http://schemas.microsoft.com/office/drawing/2014/chart" uri="{C3380CC4-5D6E-409C-BE32-E72D297353CC}">
              <c16:uniqueId val="{00000004-18E9-49F6-B73D-4AA1D03C1B79}"/>
            </c:ext>
          </c:extLst>
        </c:ser>
        <c:ser>
          <c:idx val="5"/>
          <c:order val="5"/>
          <c:tx>
            <c:strRef>
              <c:f>'2 Diagram'!$Z$29</c:f>
              <c:strCache>
                <c:ptCount val="1"/>
                <c:pt idx="0">
                  <c:v>2019</c:v>
                </c:pt>
              </c:strCache>
            </c:strRef>
          </c:tx>
          <c:spPr>
            <a:solidFill>
              <a:schemeClr val="accent6"/>
            </a:solidFill>
            <a:ln>
              <a:noFill/>
            </a:ln>
            <a:effectLst/>
          </c:spPr>
          <c:invertIfNegative val="0"/>
          <c:cat>
            <c:strRef>
              <c:f>'2 Diagram'!$T$30:$T$37</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Diagram'!$Z$30:$Z$37</c:f>
              <c:numCache>
                <c:formatCode>0.0</c:formatCode>
                <c:ptCount val="8"/>
                <c:pt idx="0">
                  <c:v>68.201565326165962</c:v>
                </c:pt>
                <c:pt idx="1">
                  <c:v>22.309881861004055</c:v>
                </c:pt>
                <c:pt idx="2">
                  <c:v>19.442268267209922</c:v>
                </c:pt>
                <c:pt idx="3">
                  <c:v>40.92623223583761</c:v>
                </c:pt>
                <c:pt idx="4">
                  <c:v>4.7160655490351404</c:v>
                </c:pt>
                <c:pt idx="5">
                  <c:v>36.033312056342616</c:v>
                </c:pt>
                <c:pt idx="6">
                  <c:v>1.3102934759703477</c:v>
                </c:pt>
                <c:pt idx="7">
                  <c:v>0.3136377162226851</c:v>
                </c:pt>
              </c:numCache>
            </c:numRef>
          </c:val>
          <c:extLst>
            <c:ext xmlns:c16="http://schemas.microsoft.com/office/drawing/2014/chart" uri="{C3380CC4-5D6E-409C-BE32-E72D297353CC}">
              <c16:uniqueId val="{00000005-18E9-49F6-B73D-4AA1D03C1B79}"/>
            </c:ext>
          </c:extLst>
        </c:ser>
        <c:ser>
          <c:idx val="6"/>
          <c:order val="6"/>
          <c:tx>
            <c:strRef>
              <c:f>'2 Diagram'!$AA$29</c:f>
              <c:strCache>
                <c:ptCount val="1"/>
                <c:pt idx="0">
                  <c:v>2021</c:v>
                </c:pt>
              </c:strCache>
            </c:strRef>
          </c:tx>
          <c:spPr>
            <a:solidFill>
              <a:schemeClr val="accent1">
                <a:lumMod val="60000"/>
              </a:schemeClr>
            </a:solidFill>
            <a:ln>
              <a:noFill/>
            </a:ln>
            <a:effectLst/>
          </c:spPr>
          <c:invertIfNegative val="0"/>
          <c:cat>
            <c:strRef>
              <c:f>'2 Diagram'!$T$30:$T$37</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Diagram'!$AA$30:$AA$37</c:f>
              <c:numCache>
                <c:formatCode>0.0</c:formatCode>
                <c:ptCount val="8"/>
                <c:pt idx="0">
                  <c:v>70.428825794454823</c:v>
                </c:pt>
                <c:pt idx="1">
                  <c:v>21.147521533825309</c:v>
                </c:pt>
                <c:pt idx="2">
                  <c:v>17.267984876230379</c:v>
                </c:pt>
                <c:pt idx="3">
                  <c:v>34.445480136462777</c:v>
                </c:pt>
                <c:pt idx="4">
                  <c:v>5.098206110662109</c:v>
                </c:pt>
                <c:pt idx="5">
                  <c:v>33.421762116393204</c:v>
                </c:pt>
                <c:pt idx="6">
                  <c:v>1.1359670204199011</c:v>
                </c:pt>
                <c:pt idx="7">
                  <c:v>0.31558634901092758</c:v>
                </c:pt>
              </c:numCache>
            </c:numRef>
          </c:val>
          <c:extLst>
            <c:ext xmlns:c16="http://schemas.microsoft.com/office/drawing/2014/chart" uri="{C3380CC4-5D6E-409C-BE32-E72D297353CC}">
              <c16:uniqueId val="{00000006-18E9-49F6-B73D-4AA1D03C1B79}"/>
            </c:ext>
          </c:extLst>
        </c:ser>
        <c:ser>
          <c:idx val="7"/>
          <c:order val="7"/>
          <c:tx>
            <c:strRef>
              <c:f>'2 Diagram'!$AB$29</c:f>
              <c:strCache>
                <c:ptCount val="1"/>
                <c:pt idx="0">
                  <c:v>2023</c:v>
                </c:pt>
              </c:strCache>
            </c:strRef>
          </c:tx>
          <c:spPr>
            <a:solidFill>
              <a:schemeClr val="accent2">
                <a:lumMod val="60000"/>
              </a:schemeClr>
            </a:solidFill>
            <a:ln>
              <a:noFill/>
            </a:ln>
            <a:effectLst/>
          </c:spPr>
          <c:invertIfNegative val="0"/>
          <c:cat>
            <c:strRef>
              <c:f>'2 Diagram'!$T$30:$T$37</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Diagram'!$AB$30:$AB$37</c:f>
              <c:numCache>
                <c:formatCode>0.0</c:formatCode>
                <c:ptCount val="8"/>
                <c:pt idx="0">
                  <c:v>67.163156668708538</c:v>
                </c:pt>
                <c:pt idx="1">
                  <c:v>24.951565176763744</c:v>
                </c:pt>
                <c:pt idx="2">
                  <c:v>16.862963837868389</c:v>
                </c:pt>
                <c:pt idx="3">
                  <c:v>32.323791195573733</c:v>
                </c:pt>
                <c:pt idx="4">
                  <c:v>4.2608734311948675</c:v>
                </c:pt>
                <c:pt idx="5">
                  <c:v>36.920664076298131</c:v>
                </c:pt>
                <c:pt idx="6">
                  <c:v>1.0035930111445595</c:v>
                </c:pt>
                <c:pt idx="7">
                  <c:v>0.26694656222447249</c:v>
                </c:pt>
              </c:numCache>
            </c:numRef>
          </c:val>
          <c:extLst>
            <c:ext xmlns:c16="http://schemas.microsoft.com/office/drawing/2014/chart" uri="{C3380CC4-5D6E-409C-BE32-E72D297353CC}">
              <c16:uniqueId val="{00000007-18E9-49F6-B73D-4AA1D03C1B79}"/>
            </c:ext>
          </c:extLst>
        </c:ser>
        <c:ser>
          <c:idx val="8"/>
          <c:order val="8"/>
          <c:tx>
            <c:strRef>
              <c:f>'2 Diagram'!$AC$29</c:f>
              <c:strCache>
                <c:ptCount val="1"/>
                <c:pt idx="0">
                  <c:v>2025***</c:v>
                </c:pt>
              </c:strCache>
            </c:strRef>
          </c:tx>
          <c:spPr>
            <a:solidFill>
              <a:schemeClr val="accent3">
                <a:lumMod val="60000"/>
              </a:schemeClr>
            </a:solidFill>
            <a:ln>
              <a:noFill/>
            </a:ln>
            <a:effectLst/>
          </c:spPr>
          <c:invertIfNegative val="0"/>
          <c:cat>
            <c:strRef>
              <c:f>'2 Diagram'!$T$30:$T$37</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Diagram'!$AC$30:$AC$37</c:f>
              <c:numCache>
                <c:formatCode>0.0</c:formatCode>
                <c:ptCount val="8"/>
                <c:pt idx="0">
                  <c:v>81.864827477950342</c:v>
                </c:pt>
                <c:pt idx="1">
                  <c:v>26.086931206148652</c:v>
                </c:pt>
                <c:pt idx="2">
                  <c:v>16.567065861527173</c:v>
                </c:pt>
                <c:pt idx="3">
                  <c:v>34.432194395602657</c:v>
                </c:pt>
                <c:pt idx="4">
                  <c:v>5.822623843712722</c:v>
                </c:pt>
                <c:pt idx="5">
                  <c:v>39.879986824329166</c:v>
                </c:pt>
                <c:pt idx="6">
                  <c:v>1.0260329806678852</c:v>
                </c:pt>
                <c:pt idx="7">
                  <c:v>0.29353028866596848</c:v>
                </c:pt>
              </c:numCache>
            </c:numRef>
          </c:val>
          <c:extLst>
            <c:ext xmlns:c16="http://schemas.microsoft.com/office/drawing/2014/chart" uri="{C3380CC4-5D6E-409C-BE32-E72D297353CC}">
              <c16:uniqueId val="{00000000-F835-43D6-816B-E8DD08977B95}"/>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sv-SE"/>
          </a:p>
        </c:txPr>
        <c:crossAx val="715925743"/>
        <c:crosses val="autoZero"/>
        <c:crossBetween val="between"/>
      </c:valAx>
      <c:spPr>
        <a:noFill/>
        <a:ln>
          <a:noFill/>
        </a:ln>
        <a:effectLst/>
      </c:spPr>
    </c:plotArea>
    <c:legend>
      <c:legendPos val="b"/>
      <c:layout>
        <c:manualLayout>
          <c:xMode val="edge"/>
          <c:yMode val="edge"/>
          <c:x val="0.24769789541126616"/>
          <c:y val="0.89290215086016389"/>
          <c:w val="0.50464240905839342"/>
          <c:h val="7.209986825411798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r>
              <a:rPr lang="sv-SE" sz="1050" b="1" i="0" u="none" strike="noStrike" kern="1200" spc="0" baseline="0">
                <a:solidFill>
                  <a:srgbClr val="1E00BE"/>
                </a:solidFill>
                <a:effectLst/>
                <a:latin typeface="+mn-lt"/>
                <a:ea typeface="Roboto" panose="02000000000000000000" pitchFamily="2" charset="0"/>
                <a:cs typeface="+mn-cs"/>
              </a:rPr>
              <a:t>Utsläpp av växthusgaser per sysselsatta</a:t>
            </a:r>
          </a:p>
          <a:p>
            <a:pPr algn="ctr" rtl="0">
              <a:defRPr lang="sv-SE" sz="1050" b="1">
                <a:solidFill>
                  <a:srgbClr val="1E00BE"/>
                </a:solidFill>
                <a:effectLst/>
                <a:ea typeface="Roboto" panose="02000000000000000000" pitchFamily="2" charset="0"/>
              </a:defRPr>
            </a:pPr>
            <a:r>
              <a:rPr lang="sv-SE" sz="1050" b="0" i="0" u="none" strike="noStrike" kern="1200" spc="0" baseline="0">
                <a:solidFill>
                  <a:srgbClr val="1E00BE"/>
                </a:solidFill>
                <a:effectLst/>
                <a:latin typeface="+mn-lt"/>
                <a:ea typeface="Roboto" panose="02000000000000000000" pitchFamily="2" charset="0"/>
                <a:cs typeface="+mn-cs"/>
              </a:rPr>
              <a:t>Greenhouse gas emissions by employees</a:t>
            </a:r>
          </a:p>
        </c:rich>
      </c:tx>
      <c:layout>
        <c:manualLayout>
          <c:xMode val="edge"/>
          <c:yMode val="edge"/>
          <c:x val="0.41904034056382872"/>
          <c:y val="1.8524772175218439E-2"/>
        </c:manualLayout>
      </c:layout>
      <c:overlay val="0"/>
      <c:spPr>
        <a:noFill/>
        <a:ln>
          <a:noFill/>
        </a:ln>
        <a:effectLst/>
      </c:spPr>
      <c:txPr>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5.1997580294855898E-2"/>
          <c:y val="0.10506747247411979"/>
          <c:w val="0.93308409549845173"/>
          <c:h val="0.69616164203622255"/>
        </c:manualLayout>
      </c:layout>
      <c:barChart>
        <c:barDir val="col"/>
        <c:grouping val="clustered"/>
        <c:varyColors val="0"/>
        <c:ser>
          <c:idx val="0"/>
          <c:order val="0"/>
          <c:tx>
            <c:strRef>
              <c:f>'2 Diagram'!$U$57</c:f>
              <c:strCache>
                <c:ptCount val="1"/>
                <c:pt idx="0">
                  <c:v>2008</c:v>
                </c:pt>
              </c:strCache>
            </c:strRef>
          </c:tx>
          <c:spPr>
            <a:solidFill>
              <a:schemeClr val="accent1"/>
            </a:solidFill>
            <a:ln>
              <a:noFill/>
            </a:ln>
            <a:effectLst/>
          </c:spPr>
          <c:invertIfNegative val="0"/>
          <c:cat>
            <c:strRef>
              <c:f>'2 Diagram'!$T$58:$T$65</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Diagram'!$U$58:$U$65</c:f>
              <c:numCache>
                <c:formatCode>0</c:formatCode>
                <c:ptCount val="8"/>
                <c:pt idx="0">
                  <c:v>79.29430097951915</c:v>
                </c:pt>
                <c:pt idx="1">
                  <c:v>84.689130434782612</c:v>
                </c:pt>
                <c:pt idx="2">
                  <c:v>28.277190542420026</c:v>
                </c:pt>
                <c:pt idx="3">
                  <c:v>211.17433808553972</c:v>
                </c:pt>
                <c:pt idx="4">
                  <c:v>6.3041652441106182</c:v>
                </c:pt>
                <c:pt idx="5">
                  <c:v>45.877291666666665</c:v>
                </c:pt>
                <c:pt idx="6">
                  <c:v>2.3864769273279913</c:v>
                </c:pt>
                <c:pt idx="7">
                  <c:v>0.42691027442858198</c:v>
                </c:pt>
              </c:numCache>
            </c:numRef>
          </c:val>
          <c:extLst>
            <c:ext xmlns:c16="http://schemas.microsoft.com/office/drawing/2014/chart" uri="{C3380CC4-5D6E-409C-BE32-E72D297353CC}">
              <c16:uniqueId val="{00000000-5C26-409E-BA62-2021984D9EC5}"/>
            </c:ext>
          </c:extLst>
        </c:ser>
        <c:ser>
          <c:idx val="1"/>
          <c:order val="1"/>
          <c:tx>
            <c:strRef>
              <c:f>'2 Diagram'!$V$57</c:f>
              <c:strCache>
                <c:ptCount val="1"/>
                <c:pt idx="0">
                  <c:v>2011</c:v>
                </c:pt>
              </c:strCache>
            </c:strRef>
          </c:tx>
          <c:spPr>
            <a:solidFill>
              <a:schemeClr val="accent2"/>
            </a:solidFill>
            <a:ln>
              <a:noFill/>
            </a:ln>
            <a:effectLst/>
          </c:spPr>
          <c:invertIfNegative val="0"/>
          <c:cat>
            <c:strRef>
              <c:f>'2 Diagram'!$T$58:$T$65</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Diagram'!$V$58:$V$65</c:f>
              <c:numCache>
                <c:formatCode>0</c:formatCode>
                <c:ptCount val="8"/>
                <c:pt idx="0">
                  <c:v>68.757433489827861</c:v>
                </c:pt>
                <c:pt idx="1">
                  <c:v>94.833333333333329</c:v>
                </c:pt>
                <c:pt idx="2">
                  <c:v>30.254935622317596</c:v>
                </c:pt>
                <c:pt idx="3">
                  <c:v>257.65246548323472</c:v>
                </c:pt>
                <c:pt idx="4">
                  <c:v>6.2758653846153845</c:v>
                </c:pt>
                <c:pt idx="5">
                  <c:v>42.185211864406782</c:v>
                </c:pt>
                <c:pt idx="6">
                  <c:v>2.2435321821036105</c:v>
                </c:pt>
                <c:pt idx="7">
                  <c:v>0.42235143094465</c:v>
                </c:pt>
              </c:numCache>
            </c:numRef>
          </c:val>
          <c:extLst>
            <c:ext xmlns:c16="http://schemas.microsoft.com/office/drawing/2014/chart" uri="{C3380CC4-5D6E-409C-BE32-E72D297353CC}">
              <c16:uniqueId val="{00000001-5C26-409E-BA62-2021984D9EC5}"/>
            </c:ext>
          </c:extLst>
        </c:ser>
        <c:ser>
          <c:idx val="2"/>
          <c:order val="2"/>
          <c:tx>
            <c:strRef>
              <c:f>'2 Diagram'!$W$57</c:f>
              <c:strCache>
                <c:ptCount val="1"/>
                <c:pt idx="0">
                  <c:v>2013</c:v>
                </c:pt>
              </c:strCache>
            </c:strRef>
          </c:tx>
          <c:spPr>
            <a:solidFill>
              <a:schemeClr val="accent3"/>
            </a:solidFill>
            <a:ln>
              <a:noFill/>
            </a:ln>
            <a:effectLst/>
          </c:spPr>
          <c:invertIfNegative val="0"/>
          <c:cat>
            <c:strRef>
              <c:f>'2 Diagram'!$T$58:$T$65</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Diagram'!$W$58:$W$65</c:f>
              <c:numCache>
                <c:formatCode>0</c:formatCode>
                <c:ptCount val="8"/>
                <c:pt idx="0">
                  <c:v>64.963828183873403</c:v>
                </c:pt>
                <c:pt idx="1">
                  <c:v>92.028282828282826</c:v>
                </c:pt>
                <c:pt idx="2">
                  <c:v>28.349776266332558</c:v>
                </c:pt>
                <c:pt idx="3">
                  <c:v>191.34345351043643</c:v>
                </c:pt>
                <c:pt idx="4">
                  <c:v>6.0215877000313771</c:v>
                </c:pt>
                <c:pt idx="5">
                  <c:v>32.528602243313202</c:v>
                </c:pt>
                <c:pt idx="6">
                  <c:v>2.0027724375189719</c:v>
                </c:pt>
                <c:pt idx="7">
                  <c:v>0.37609195402298851</c:v>
                </c:pt>
              </c:numCache>
            </c:numRef>
          </c:val>
          <c:extLst>
            <c:ext xmlns:c16="http://schemas.microsoft.com/office/drawing/2014/chart" uri="{C3380CC4-5D6E-409C-BE32-E72D297353CC}">
              <c16:uniqueId val="{00000002-5C26-409E-BA62-2021984D9EC5}"/>
            </c:ext>
          </c:extLst>
        </c:ser>
        <c:ser>
          <c:idx val="3"/>
          <c:order val="3"/>
          <c:tx>
            <c:strRef>
              <c:f>'2 Diagram'!$X$57</c:f>
              <c:strCache>
                <c:ptCount val="1"/>
                <c:pt idx="0">
                  <c:v>2015</c:v>
                </c:pt>
              </c:strCache>
            </c:strRef>
          </c:tx>
          <c:spPr>
            <a:solidFill>
              <a:schemeClr val="accent4"/>
            </a:solidFill>
            <a:ln>
              <a:noFill/>
            </a:ln>
            <a:effectLst/>
          </c:spPr>
          <c:invertIfNegative val="0"/>
          <c:cat>
            <c:strRef>
              <c:f>'2 Diagram'!$T$58:$T$65</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Diagram'!$X$58:$X$65</c:f>
              <c:numCache>
                <c:formatCode>0</c:formatCode>
                <c:ptCount val="8"/>
                <c:pt idx="0">
                  <c:v>64.792900302114802</c:v>
                </c:pt>
                <c:pt idx="1">
                  <c:v>100.88602150537635</c:v>
                </c:pt>
                <c:pt idx="2">
                  <c:v>27.146559675336654</c:v>
                </c:pt>
                <c:pt idx="3">
                  <c:v>158.17467411545624</c:v>
                </c:pt>
                <c:pt idx="4">
                  <c:v>5.4616286057692305</c:v>
                </c:pt>
                <c:pt idx="5">
                  <c:v>34.106793960923625</c:v>
                </c:pt>
                <c:pt idx="6">
                  <c:v>1.7817116117516523</c:v>
                </c:pt>
                <c:pt idx="7">
                  <c:v>0.29708577975082345</c:v>
                </c:pt>
              </c:numCache>
            </c:numRef>
          </c:val>
          <c:extLst>
            <c:ext xmlns:c16="http://schemas.microsoft.com/office/drawing/2014/chart" uri="{C3380CC4-5D6E-409C-BE32-E72D297353CC}">
              <c16:uniqueId val="{00000003-5C26-409E-BA62-2021984D9EC5}"/>
            </c:ext>
          </c:extLst>
        </c:ser>
        <c:ser>
          <c:idx val="4"/>
          <c:order val="4"/>
          <c:tx>
            <c:strRef>
              <c:f>'2 Diagram'!$Y$57</c:f>
              <c:strCache>
                <c:ptCount val="1"/>
                <c:pt idx="0">
                  <c:v>2017</c:v>
                </c:pt>
              </c:strCache>
            </c:strRef>
          </c:tx>
          <c:spPr>
            <a:solidFill>
              <a:schemeClr val="accent5"/>
            </a:solidFill>
            <a:ln>
              <a:noFill/>
            </a:ln>
            <a:effectLst/>
          </c:spPr>
          <c:invertIfNegative val="0"/>
          <c:cat>
            <c:strRef>
              <c:f>'2 Diagram'!$T$58:$T$65</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Diagram'!$Y$58:$Y$65</c:f>
              <c:numCache>
                <c:formatCode>0</c:formatCode>
                <c:ptCount val="8"/>
                <c:pt idx="0">
                  <c:v>63.843226788432268</c:v>
                </c:pt>
                <c:pt idx="1">
                  <c:v>100.42717391304348</c:v>
                </c:pt>
                <c:pt idx="2">
                  <c:v>27.970795163063393</c:v>
                </c:pt>
                <c:pt idx="3">
                  <c:v>158.29527272727273</c:v>
                </c:pt>
                <c:pt idx="4">
                  <c:v>5.1461284100303111</c:v>
                </c:pt>
                <c:pt idx="5">
                  <c:v>38.387574722459433</c:v>
                </c:pt>
                <c:pt idx="6">
                  <c:v>1.5859369270260359</c:v>
                </c:pt>
                <c:pt idx="7">
                  <c:v>0.27102797346282742</c:v>
                </c:pt>
              </c:numCache>
            </c:numRef>
          </c:val>
          <c:extLst>
            <c:ext xmlns:c16="http://schemas.microsoft.com/office/drawing/2014/chart" uri="{C3380CC4-5D6E-409C-BE32-E72D297353CC}">
              <c16:uniqueId val="{00000004-5C26-409E-BA62-2021984D9EC5}"/>
            </c:ext>
          </c:extLst>
        </c:ser>
        <c:ser>
          <c:idx val="5"/>
          <c:order val="5"/>
          <c:tx>
            <c:strRef>
              <c:f>'2 Diagram'!$Z$57</c:f>
              <c:strCache>
                <c:ptCount val="1"/>
                <c:pt idx="0">
                  <c:v>2019</c:v>
                </c:pt>
              </c:strCache>
            </c:strRef>
          </c:tx>
          <c:spPr>
            <a:solidFill>
              <a:schemeClr val="accent6"/>
            </a:solidFill>
            <a:ln>
              <a:noFill/>
            </a:ln>
            <a:effectLst/>
          </c:spPr>
          <c:invertIfNegative val="0"/>
          <c:cat>
            <c:strRef>
              <c:f>'2 Diagram'!$T$58:$T$65</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Diagram'!$Z$58:$Z$65</c:f>
              <c:numCache>
                <c:formatCode>0</c:formatCode>
                <c:ptCount val="8"/>
                <c:pt idx="0">
                  <c:v>60.083395383469842</c:v>
                </c:pt>
                <c:pt idx="1">
                  <c:v>91.307216494845363</c:v>
                </c:pt>
                <c:pt idx="2">
                  <c:v>27.095849056603775</c:v>
                </c:pt>
                <c:pt idx="3">
                  <c:v>146.97768014059756</c:v>
                </c:pt>
                <c:pt idx="4">
                  <c:v>4.6563713753657892</c:v>
                </c:pt>
                <c:pt idx="5">
                  <c:v>34.500492206726825</c:v>
                </c:pt>
                <c:pt idx="6">
                  <c:v>1.4958860617985064</c:v>
                </c:pt>
                <c:pt idx="7">
                  <c:v>0.24467097295115059</c:v>
                </c:pt>
              </c:numCache>
            </c:numRef>
          </c:val>
          <c:extLst>
            <c:ext xmlns:c16="http://schemas.microsoft.com/office/drawing/2014/chart" uri="{C3380CC4-5D6E-409C-BE32-E72D297353CC}">
              <c16:uniqueId val="{00000005-5C26-409E-BA62-2021984D9EC5}"/>
            </c:ext>
          </c:extLst>
        </c:ser>
        <c:ser>
          <c:idx val="6"/>
          <c:order val="6"/>
          <c:tx>
            <c:strRef>
              <c:f>'2 Diagram'!$AA$57</c:f>
              <c:strCache>
                <c:ptCount val="1"/>
                <c:pt idx="0">
                  <c:v>2021</c:v>
                </c:pt>
              </c:strCache>
            </c:strRef>
          </c:tx>
          <c:spPr>
            <a:solidFill>
              <a:schemeClr val="accent1">
                <a:lumMod val="60000"/>
              </a:schemeClr>
            </a:solidFill>
            <a:ln>
              <a:noFill/>
            </a:ln>
            <a:effectLst/>
          </c:spPr>
          <c:invertIfNegative val="0"/>
          <c:cat>
            <c:strRef>
              <c:f>'2 Diagram'!$T$58:$T$65</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Diagram'!$AA$58:$AA$65</c:f>
              <c:numCache>
                <c:formatCode>0</c:formatCode>
                <c:ptCount val="8"/>
                <c:pt idx="0">
                  <c:v>58.142795076031859</c:v>
                </c:pt>
                <c:pt idx="1">
                  <c:v>84.878095238095241</c:v>
                </c:pt>
                <c:pt idx="2">
                  <c:v>25.89189336235038</c:v>
                </c:pt>
                <c:pt idx="3">
                  <c:v>123.59130434782608</c:v>
                </c:pt>
                <c:pt idx="4">
                  <c:v>4.9822356336919444</c:v>
                </c:pt>
                <c:pt idx="5">
                  <c:v>27.112601452370782</c:v>
                </c:pt>
                <c:pt idx="6">
                  <c:v>1.3774108025523502</c:v>
                </c:pt>
                <c:pt idx="7">
                  <c:v>0.24090515230287277</c:v>
                </c:pt>
              </c:numCache>
            </c:numRef>
          </c:val>
          <c:extLst>
            <c:ext xmlns:c16="http://schemas.microsoft.com/office/drawing/2014/chart" uri="{C3380CC4-5D6E-409C-BE32-E72D297353CC}">
              <c16:uniqueId val="{00000006-5C26-409E-BA62-2021984D9EC5}"/>
            </c:ext>
          </c:extLst>
        </c:ser>
        <c:ser>
          <c:idx val="7"/>
          <c:order val="7"/>
          <c:tx>
            <c:strRef>
              <c:f>'2 Diagram'!$AB$57</c:f>
              <c:strCache>
                <c:ptCount val="1"/>
                <c:pt idx="0">
                  <c:v>2023</c:v>
                </c:pt>
              </c:strCache>
            </c:strRef>
          </c:tx>
          <c:spPr>
            <a:solidFill>
              <a:schemeClr val="accent2">
                <a:lumMod val="60000"/>
              </a:schemeClr>
            </a:solidFill>
            <a:ln>
              <a:noFill/>
            </a:ln>
            <a:effectLst/>
          </c:spPr>
          <c:invertIfNegative val="0"/>
          <c:cat>
            <c:strRef>
              <c:f>'2 Diagram'!$T$58:$T$65</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Diagram'!$AB$58:$AB$65</c:f>
              <c:numCache>
                <c:formatCode>0</c:formatCode>
                <c:ptCount val="8"/>
                <c:pt idx="0">
                  <c:v>56.166522366522365</c:v>
                </c:pt>
                <c:pt idx="1">
                  <c:v>74.866355140186911</c:v>
                </c:pt>
                <c:pt idx="2">
                  <c:v>23.745384883315918</c:v>
                </c:pt>
                <c:pt idx="3">
                  <c:v>105.01004784688995</c:v>
                </c:pt>
                <c:pt idx="4">
                  <c:v>4.1247088607594939</c:v>
                </c:pt>
                <c:pt idx="5">
                  <c:v>32.6768653605669</c:v>
                </c:pt>
                <c:pt idx="6">
                  <c:v>1.1635421474426215</c:v>
                </c:pt>
                <c:pt idx="7">
                  <c:v>0.20408866354654187</c:v>
                </c:pt>
              </c:numCache>
            </c:numRef>
          </c:val>
          <c:extLst>
            <c:ext xmlns:c16="http://schemas.microsoft.com/office/drawing/2014/chart" uri="{C3380CC4-5D6E-409C-BE32-E72D297353CC}">
              <c16:uniqueId val="{00000007-5C26-409E-BA62-2021984D9EC5}"/>
            </c:ext>
          </c:extLst>
        </c:ser>
        <c:ser>
          <c:idx val="8"/>
          <c:order val="8"/>
          <c:tx>
            <c:strRef>
              <c:f>'2 Diagram'!$AC$57</c:f>
              <c:strCache>
                <c:ptCount val="1"/>
                <c:pt idx="0">
                  <c:v>2025***</c:v>
                </c:pt>
              </c:strCache>
            </c:strRef>
          </c:tx>
          <c:spPr>
            <a:solidFill>
              <a:schemeClr val="accent3">
                <a:lumMod val="60000"/>
              </a:schemeClr>
            </a:solidFill>
            <a:ln>
              <a:noFill/>
            </a:ln>
            <a:effectLst/>
          </c:spPr>
          <c:invertIfNegative val="0"/>
          <c:cat>
            <c:strRef>
              <c:f>'2 Diagram'!$T$58:$T$65</c:f>
              <c:strCache>
                <c:ptCount val="8"/>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strCache>
            </c:strRef>
          </c:cat>
          <c:val>
            <c:numRef>
              <c:f>'2 Diagram'!$AC$58:$AC$65</c:f>
              <c:numCache>
                <c:formatCode>0</c:formatCode>
                <c:ptCount val="8"/>
                <c:pt idx="0">
                  <c:v>63.649122807017541</c:v>
                </c:pt>
                <c:pt idx="1">
                  <c:v>80.005357142857136</c:v>
                </c:pt>
                <c:pt idx="2">
                  <c:v>23.347014268099347</c:v>
                </c:pt>
                <c:pt idx="3">
                  <c:v>96.464644970414199</c:v>
                </c:pt>
                <c:pt idx="4">
                  <c:v>5.5680387409200964</c:v>
                </c:pt>
                <c:pt idx="5">
                  <c:v>34.750166389351087</c:v>
                </c:pt>
                <c:pt idx="6">
                  <c:v>1.3005961440892948</c:v>
                </c:pt>
                <c:pt idx="7">
                  <c:v>0.22803341902313626</c:v>
                </c:pt>
              </c:numCache>
            </c:numRef>
          </c:val>
          <c:extLst>
            <c:ext xmlns:c16="http://schemas.microsoft.com/office/drawing/2014/chart" uri="{C3380CC4-5D6E-409C-BE32-E72D297353CC}">
              <c16:uniqueId val="{00000000-2F41-41D7-9B6B-E40BDE3B8477}"/>
            </c:ext>
          </c:extLst>
        </c:ser>
        <c:dLbls>
          <c:showLegendKey val="0"/>
          <c:showVal val="0"/>
          <c:showCatName val="0"/>
          <c:showSerName val="0"/>
          <c:showPercent val="0"/>
          <c:showBubbleSize val="0"/>
        </c:dLbls>
        <c:gapWidth val="219"/>
        <c:overlap val="-27"/>
        <c:axId val="1947021808"/>
        <c:axId val="1947022224"/>
      </c:barChart>
      <c:catAx>
        <c:axId val="19470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2224"/>
        <c:crosses val="autoZero"/>
        <c:auto val="1"/>
        <c:lblAlgn val="ctr"/>
        <c:lblOffset val="100"/>
        <c:noMultiLvlLbl val="0"/>
      </c:catAx>
      <c:valAx>
        <c:axId val="1947022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sv-SE"/>
          </a:p>
        </c:txPr>
        <c:crossAx val="1947021808"/>
        <c:crosses val="autoZero"/>
        <c:crossBetween val="between"/>
      </c:valAx>
      <c:spPr>
        <a:noFill/>
        <a:ln>
          <a:noFill/>
        </a:ln>
        <a:effectLst/>
      </c:spPr>
    </c:plotArea>
    <c:legend>
      <c:legendPos val="b"/>
      <c:layout>
        <c:manualLayout>
          <c:xMode val="edge"/>
          <c:yMode val="edge"/>
          <c:x val="0.24663095755433265"/>
          <c:y val="0.91779976933665686"/>
          <c:w val="0.50921343925626095"/>
          <c:h val="4.744465939953123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i="0" baseline="0">
                <a:effectLst/>
              </a:rPr>
              <a:t>Utsläpp av växthusgaser från den svenska ekonomin per kvartal</a:t>
            </a:r>
            <a:endParaRPr lang="sv-SE" sz="1050">
              <a:effectLst/>
            </a:endParaRPr>
          </a:p>
          <a:p>
            <a:pPr>
              <a:defRPr sz="1050"/>
            </a:pPr>
            <a:r>
              <a:rPr lang="sv-SE" sz="1050" b="0" i="0" baseline="0">
                <a:effectLst/>
              </a:rPr>
              <a:t>Emissions of greenhouse gases from the Swedish economy and households by quarter</a:t>
            </a:r>
            <a:endParaRPr lang="sv-SE" sz="1050">
              <a:effectLst/>
            </a:endParaRPr>
          </a:p>
        </c:rich>
      </c:tx>
      <c:layout>
        <c:manualLayout>
          <c:xMode val="edge"/>
          <c:yMode val="edge"/>
          <c:x val="0.2414798754806812"/>
          <c:y val="1.529766912120768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6568583866829371E-2"/>
          <c:y val="0.11019393336648434"/>
          <c:w val="0.92779325615154673"/>
          <c:h val="0.61131645248232491"/>
        </c:manualLayout>
      </c:layout>
      <c:lineChart>
        <c:grouping val="standard"/>
        <c:varyColors val="0"/>
        <c:ser>
          <c:idx val="0"/>
          <c:order val="0"/>
          <c:tx>
            <c:strRef>
              <c:f>'1 Utsläpp'!$C$49</c:f>
              <c:strCache>
                <c:ptCount val="1"/>
                <c:pt idx="0">
                  <c:v>Jordbruk, skogsbruk och fiske</c:v>
                </c:pt>
              </c:strCache>
            </c:strRef>
          </c:tx>
          <c:spPr>
            <a:ln w="25400" cap="rnd">
              <a:solidFill>
                <a:srgbClr val="1E00BE"/>
              </a:solidFill>
              <a:round/>
            </a:ln>
            <a:effectLst/>
          </c:spPr>
          <c:marker>
            <c:symbol val="none"/>
          </c:marker>
          <c:cat>
            <c:strRef>
              <c:f>'1 Utsläpp'!$D$48:$BW$48</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 Utsläpp'!$D$49:$BW$49</c:f>
              <c:numCache>
                <c:formatCode>#,##0</c:formatCode>
                <c:ptCount val="72"/>
                <c:pt idx="0">
                  <c:v>2199.06</c:v>
                </c:pt>
                <c:pt idx="1">
                  <c:v>2229.2399999999998</c:v>
                </c:pt>
                <c:pt idx="2">
                  <c:v>2220.73</c:v>
                </c:pt>
                <c:pt idx="3">
                  <c:v>2255.73</c:v>
                </c:pt>
                <c:pt idx="4">
                  <c:v>2129.6</c:v>
                </c:pt>
                <c:pt idx="5">
                  <c:v>2145.66</c:v>
                </c:pt>
                <c:pt idx="6">
                  <c:v>2144.04</c:v>
                </c:pt>
                <c:pt idx="7">
                  <c:v>2151.62</c:v>
                </c:pt>
                <c:pt idx="8">
                  <c:v>2186.42</c:v>
                </c:pt>
                <c:pt idx="9">
                  <c:v>2172.4499999999998</c:v>
                </c:pt>
                <c:pt idx="10">
                  <c:v>2183.1999999999998</c:v>
                </c:pt>
                <c:pt idx="11">
                  <c:v>2245.13</c:v>
                </c:pt>
                <c:pt idx="12">
                  <c:v>2177.1</c:v>
                </c:pt>
                <c:pt idx="13">
                  <c:v>2204.9699999999998</c:v>
                </c:pt>
                <c:pt idx="14">
                  <c:v>2192.9699999999998</c:v>
                </c:pt>
                <c:pt idx="15">
                  <c:v>2194.73</c:v>
                </c:pt>
                <c:pt idx="16">
                  <c:v>2161.2600000000002</c:v>
                </c:pt>
                <c:pt idx="17">
                  <c:v>2141.39</c:v>
                </c:pt>
                <c:pt idx="18">
                  <c:v>2152.25</c:v>
                </c:pt>
                <c:pt idx="19">
                  <c:v>2165.81</c:v>
                </c:pt>
                <c:pt idx="20">
                  <c:v>2141.15</c:v>
                </c:pt>
                <c:pt idx="21">
                  <c:v>2149.7199999999998</c:v>
                </c:pt>
                <c:pt idx="22">
                  <c:v>2154.38</c:v>
                </c:pt>
                <c:pt idx="23">
                  <c:v>2151.81</c:v>
                </c:pt>
                <c:pt idx="24">
                  <c:v>2127.94</c:v>
                </c:pt>
                <c:pt idx="25">
                  <c:v>2140.89</c:v>
                </c:pt>
                <c:pt idx="26">
                  <c:v>2153.04</c:v>
                </c:pt>
                <c:pt idx="27">
                  <c:v>2156.6999999999998</c:v>
                </c:pt>
                <c:pt idx="28">
                  <c:v>2118.87</c:v>
                </c:pt>
                <c:pt idx="29">
                  <c:v>2146.12</c:v>
                </c:pt>
                <c:pt idx="30">
                  <c:v>2137.15</c:v>
                </c:pt>
                <c:pt idx="31">
                  <c:v>2158.88</c:v>
                </c:pt>
                <c:pt idx="32">
                  <c:v>2066.64</c:v>
                </c:pt>
                <c:pt idx="33">
                  <c:v>2095.1799999999998</c:v>
                </c:pt>
                <c:pt idx="34">
                  <c:v>2099.1</c:v>
                </c:pt>
                <c:pt idx="35">
                  <c:v>2128.0700000000002</c:v>
                </c:pt>
                <c:pt idx="36">
                  <c:v>2083.36</c:v>
                </c:pt>
                <c:pt idx="37">
                  <c:v>2107.2199999999998</c:v>
                </c:pt>
                <c:pt idx="38">
                  <c:v>2126.09</c:v>
                </c:pt>
                <c:pt idx="39">
                  <c:v>2124.4699999999998</c:v>
                </c:pt>
                <c:pt idx="40">
                  <c:v>1984.17</c:v>
                </c:pt>
                <c:pt idx="41">
                  <c:v>2024.13</c:v>
                </c:pt>
                <c:pt idx="42">
                  <c:v>2038.39</c:v>
                </c:pt>
                <c:pt idx="43">
                  <c:v>2022.51</c:v>
                </c:pt>
                <c:pt idx="44">
                  <c:v>1997.01</c:v>
                </c:pt>
                <c:pt idx="45">
                  <c:v>2036.09</c:v>
                </c:pt>
                <c:pt idx="46">
                  <c:v>2052.37</c:v>
                </c:pt>
                <c:pt idx="47">
                  <c:v>2038.33</c:v>
                </c:pt>
                <c:pt idx="48">
                  <c:v>2023.87</c:v>
                </c:pt>
                <c:pt idx="49">
                  <c:v>2015.94</c:v>
                </c:pt>
                <c:pt idx="50">
                  <c:v>2054.3200000000002</c:v>
                </c:pt>
                <c:pt idx="51">
                  <c:v>2057.06</c:v>
                </c:pt>
                <c:pt idx="52">
                  <c:v>1975.34</c:v>
                </c:pt>
                <c:pt idx="53">
                  <c:v>2020.63</c:v>
                </c:pt>
                <c:pt idx="54">
                  <c:v>2025.48</c:v>
                </c:pt>
                <c:pt idx="55">
                  <c:v>2008.07</c:v>
                </c:pt>
                <c:pt idx="56">
                  <c:v>1979.6</c:v>
                </c:pt>
                <c:pt idx="57">
                  <c:v>1971.54</c:v>
                </c:pt>
                <c:pt idx="58">
                  <c:v>1986.08</c:v>
                </c:pt>
                <c:pt idx="59">
                  <c:v>1997.25</c:v>
                </c:pt>
                <c:pt idx="60">
                  <c:v>1937.91</c:v>
                </c:pt>
                <c:pt idx="61">
                  <c:v>1944.1</c:v>
                </c:pt>
                <c:pt idx="62">
                  <c:v>1947.92</c:v>
                </c:pt>
                <c:pt idx="63">
                  <c:v>1954.74</c:v>
                </c:pt>
                <c:pt idx="64">
                  <c:v>2041.6</c:v>
                </c:pt>
                <c:pt idx="65">
                  <c:v>2056.87</c:v>
                </c:pt>
                <c:pt idx="66">
                  <c:v>2070.44</c:v>
                </c:pt>
                <c:pt idx="67">
                  <c:v>2042.24</c:v>
                </c:pt>
                <c:pt idx="68">
                  <c:v>2074.08</c:v>
                </c:pt>
                <c:pt idx="69">
                  <c:v>2088.36</c:v>
                </c:pt>
                <c:pt idx="70">
                  <c:v>2095.7399999999998</c:v>
                </c:pt>
                <c:pt idx="71">
                  <c:v>2086.2199999999998</c:v>
                </c:pt>
              </c:numCache>
            </c:numRef>
          </c:val>
          <c:smooth val="0"/>
          <c:extLst>
            <c:ext xmlns:c16="http://schemas.microsoft.com/office/drawing/2014/chart" uri="{C3380CC4-5D6E-409C-BE32-E72D297353CC}">
              <c16:uniqueId val="{00000000-866A-4FF1-B99B-C30F66AF6D32}"/>
            </c:ext>
          </c:extLst>
        </c:ser>
        <c:ser>
          <c:idx val="1"/>
          <c:order val="1"/>
          <c:tx>
            <c:strRef>
              <c:f>'1 Utsläpp'!$C$50</c:f>
              <c:strCache>
                <c:ptCount val="1"/>
                <c:pt idx="0">
                  <c:v>Utvinning av mineral</c:v>
                </c:pt>
              </c:strCache>
            </c:strRef>
          </c:tx>
          <c:spPr>
            <a:ln w="25400" cap="rnd">
              <a:solidFill>
                <a:srgbClr val="0AAFEB"/>
              </a:solidFill>
              <a:round/>
            </a:ln>
            <a:effectLst/>
          </c:spPr>
          <c:marker>
            <c:symbol val="none"/>
          </c:marker>
          <c:cat>
            <c:strRef>
              <c:f>'1 Utsläpp'!$D$48:$BW$48</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 Utsläpp'!$D$50:$BW$50</c:f>
              <c:numCache>
                <c:formatCode>#,##0</c:formatCode>
                <c:ptCount val="72"/>
                <c:pt idx="0">
                  <c:v>186.6</c:v>
                </c:pt>
                <c:pt idx="1">
                  <c:v>200.88</c:v>
                </c:pt>
                <c:pt idx="2">
                  <c:v>196.23</c:v>
                </c:pt>
                <c:pt idx="3">
                  <c:v>195.44</c:v>
                </c:pt>
                <c:pt idx="4">
                  <c:v>146.1</c:v>
                </c:pt>
                <c:pt idx="5">
                  <c:v>141.02000000000001</c:v>
                </c:pt>
                <c:pt idx="6">
                  <c:v>144.32</c:v>
                </c:pt>
                <c:pt idx="7">
                  <c:v>213.61</c:v>
                </c:pt>
                <c:pt idx="8">
                  <c:v>228.88</c:v>
                </c:pt>
                <c:pt idx="9">
                  <c:v>211.68</c:v>
                </c:pt>
                <c:pt idx="10">
                  <c:v>206.04</c:v>
                </c:pt>
                <c:pt idx="11">
                  <c:v>235.35</c:v>
                </c:pt>
                <c:pt idx="12">
                  <c:v>244.9</c:v>
                </c:pt>
                <c:pt idx="13">
                  <c:v>205.7</c:v>
                </c:pt>
                <c:pt idx="14">
                  <c:v>215.15</c:v>
                </c:pt>
                <c:pt idx="15">
                  <c:v>223.05</c:v>
                </c:pt>
                <c:pt idx="16">
                  <c:v>252.91</c:v>
                </c:pt>
                <c:pt idx="17">
                  <c:v>206.42</c:v>
                </c:pt>
                <c:pt idx="18">
                  <c:v>213.4</c:v>
                </c:pt>
                <c:pt idx="19">
                  <c:v>238.34</c:v>
                </c:pt>
                <c:pt idx="20">
                  <c:v>225.47</c:v>
                </c:pt>
                <c:pt idx="21">
                  <c:v>212.95</c:v>
                </c:pt>
                <c:pt idx="22">
                  <c:v>226.72</c:v>
                </c:pt>
                <c:pt idx="23">
                  <c:v>217.72</c:v>
                </c:pt>
                <c:pt idx="24">
                  <c:v>244.68</c:v>
                </c:pt>
                <c:pt idx="25">
                  <c:v>219.04</c:v>
                </c:pt>
                <c:pt idx="26">
                  <c:v>225.3</c:v>
                </c:pt>
                <c:pt idx="27">
                  <c:v>249.22</c:v>
                </c:pt>
                <c:pt idx="28">
                  <c:v>237.59</c:v>
                </c:pt>
                <c:pt idx="29">
                  <c:v>225.23</c:v>
                </c:pt>
                <c:pt idx="30">
                  <c:v>217.94</c:v>
                </c:pt>
                <c:pt idx="31">
                  <c:v>240.88</c:v>
                </c:pt>
                <c:pt idx="32">
                  <c:v>241.84</c:v>
                </c:pt>
                <c:pt idx="33">
                  <c:v>220.7</c:v>
                </c:pt>
                <c:pt idx="34">
                  <c:v>229.81</c:v>
                </c:pt>
                <c:pt idx="35">
                  <c:v>231.58</c:v>
                </c:pt>
                <c:pt idx="36">
                  <c:v>243.6</c:v>
                </c:pt>
                <c:pt idx="37">
                  <c:v>234.84</c:v>
                </c:pt>
                <c:pt idx="38">
                  <c:v>229.19</c:v>
                </c:pt>
                <c:pt idx="39">
                  <c:v>227.71</c:v>
                </c:pt>
                <c:pt idx="40">
                  <c:v>245.53</c:v>
                </c:pt>
                <c:pt idx="41">
                  <c:v>211.2</c:v>
                </c:pt>
                <c:pt idx="42">
                  <c:v>216.73</c:v>
                </c:pt>
                <c:pt idx="43">
                  <c:v>212.22</c:v>
                </c:pt>
                <c:pt idx="44">
                  <c:v>218.78</c:v>
                </c:pt>
                <c:pt idx="45">
                  <c:v>219.58</c:v>
                </c:pt>
                <c:pt idx="46">
                  <c:v>228.83</c:v>
                </c:pt>
                <c:pt idx="47">
                  <c:v>234.56</c:v>
                </c:pt>
                <c:pt idx="48">
                  <c:v>237.36</c:v>
                </c:pt>
                <c:pt idx="49">
                  <c:v>216.66</c:v>
                </c:pt>
                <c:pt idx="50">
                  <c:v>218.32</c:v>
                </c:pt>
                <c:pt idx="51">
                  <c:v>227.99</c:v>
                </c:pt>
                <c:pt idx="52">
                  <c:v>223.43</c:v>
                </c:pt>
                <c:pt idx="53">
                  <c:v>218.53</c:v>
                </c:pt>
                <c:pt idx="54">
                  <c:v>230.69</c:v>
                </c:pt>
                <c:pt idx="55">
                  <c:v>218.56</c:v>
                </c:pt>
                <c:pt idx="56">
                  <c:v>222.89</c:v>
                </c:pt>
                <c:pt idx="57">
                  <c:v>200.8</c:v>
                </c:pt>
                <c:pt idx="58">
                  <c:v>199.72</c:v>
                </c:pt>
                <c:pt idx="59">
                  <c:v>206.73</c:v>
                </c:pt>
                <c:pt idx="60">
                  <c:v>205.4</c:v>
                </c:pt>
                <c:pt idx="61">
                  <c:v>179.88</c:v>
                </c:pt>
                <c:pt idx="62">
                  <c:v>193.95</c:v>
                </c:pt>
                <c:pt idx="63">
                  <c:v>221.84</c:v>
                </c:pt>
                <c:pt idx="64">
                  <c:v>223.36</c:v>
                </c:pt>
                <c:pt idx="65">
                  <c:v>204.66</c:v>
                </c:pt>
                <c:pt idx="66">
                  <c:v>202.34</c:v>
                </c:pt>
                <c:pt idx="67">
                  <c:v>210.31</c:v>
                </c:pt>
                <c:pt idx="68">
                  <c:v>225.23</c:v>
                </c:pt>
                <c:pt idx="69">
                  <c:v>217.24</c:v>
                </c:pt>
                <c:pt idx="70">
                  <c:v>223.13</c:v>
                </c:pt>
                <c:pt idx="71">
                  <c:v>230.46</c:v>
                </c:pt>
              </c:numCache>
            </c:numRef>
          </c:val>
          <c:smooth val="0"/>
          <c:extLst>
            <c:ext xmlns:c16="http://schemas.microsoft.com/office/drawing/2014/chart" uri="{C3380CC4-5D6E-409C-BE32-E72D297353CC}">
              <c16:uniqueId val="{00000001-866A-4FF1-B99B-C30F66AF6D32}"/>
            </c:ext>
          </c:extLst>
        </c:ser>
        <c:ser>
          <c:idx val="2"/>
          <c:order val="2"/>
          <c:tx>
            <c:strRef>
              <c:f>'1 Utsläpp'!$C$51</c:f>
              <c:strCache>
                <c:ptCount val="1"/>
                <c:pt idx="0">
                  <c:v>Tillverkningsindustri</c:v>
                </c:pt>
              </c:strCache>
            </c:strRef>
          </c:tx>
          <c:spPr>
            <a:ln w="25400" cap="rnd">
              <a:solidFill>
                <a:srgbClr val="F05A3C"/>
              </a:solidFill>
              <a:round/>
            </a:ln>
            <a:effectLst/>
          </c:spPr>
          <c:marker>
            <c:symbol val="none"/>
          </c:marker>
          <c:cat>
            <c:strRef>
              <c:f>'1 Utsläpp'!$D$48:$BW$48</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 Utsläpp'!$D$51:$BW$51</c:f>
              <c:numCache>
                <c:formatCode>#,##0</c:formatCode>
                <c:ptCount val="72"/>
                <c:pt idx="0">
                  <c:v>4583.18</c:v>
                </c:pt>
                <c:pt idx="1">
                  <c:v>4421.17</c:v>
                </c:pt>
                <c:pt idx="2">
                  <c:v>4312.45</c:v>
                </c:pt>
                <c:pt idx="3">
                  <c:v>4981.37</c:v>
                </c:pt>
                <c:pt idx="4">
                  <c:v>3932.13</c:v>
                </c:pt>
                <c:pt idx="5">
                  <c:v>3580.51</c:v>
                </c:pt>
                <c:pt idx="6">
                  <c:v>3131.57</c:v>
                </c:pt>
                <c:pt idx="7">
                  <c:v>3965.21</c:v>
                </c:pt>
                <c:pt idx="8">
                  <c:v>4672.1099999999997</c:v>
                </c:pt>
                <c:pt idx="9">
                  <c:v>4376.1899999999996</c:v>
                </c:pt>
                <c:pt idx="10">
                  <c:v>4030.04</c:v>
                </c:pt>
                <c:pt idx="11">
                  <c:v>4545.1499999999996</c:v>
                </c:pt>
                <c:pt idx="12">
                  <c:v>4436.2700000000004</c:v>
                </c:pt>
                <c:pt idx="13">
                  <c:v>4159.76</c:v>
                </c:pt>
                <c:pt idx="14">
                  <c:v>3892.08</c:v>
                </c:pt>
                <c:pt idx="15">
                  <c:v>4131.57</c:v>
                </c:pt>
                <c:pt idx="16">
                  <c:v>4210.68</c:v>
                </c:pt>
                <c:pt idx="17">
                  <c:v>3970.41</c:v>
                </c:pt>
                <c:pt idx="18">
                  <c:v>3556.86</c:v>
                </c:pt>
                <c:pt idx="19">
                  <c:v>4101.07</c:v>
                </c:pt>
                <c:pt idx="20">
                  <c:v>3760.14</c:v>
                </c:pt>
                <c:pt idx="21">
                  <c:v>3743.54</c:v>
                </c:pt>
                <c:pt idx="22">
                  <c:v>3564.6</c:v>
                </c:pt>
                <c:pt idx="23">
                  <c:v>3788.22</c:v>
                </c:pt>
                <c:pt idx="24">
                  <c:v>3716.45</c:v>
                </c:pt>
                <c:pt idx="25">
                  <c:v>3654.75</c:v>
                </c:pt>
                <c:pt idx="26">
                  <c:v>3510.44</c:v>
                </c:pt>
                <c:pt idx="27">
                  <c:v>3834.51</c:v>
                </c:pt>
                <c:pt idx="28">
                  <c:v>3740.97</c:v>
                </c:pt>
                <c:pt idx="29">
                  <c:v>4066.29</c:v>
                </c:pt>
                <c:pt idx="30">
                  <c:v>3580.03</c:v>
                </c:pt>
                <c:pt idx="31">
                  <c:v>3603.12</c:v>
                </c:pt>
                <c:pt idx="32">
                  <c:v>3815.82</c:v>
                </c:pt>
                <c:pt idx="33">
                  <c:v>3751.77</c:v>
                </c:pt>
                <c:pt idx="34">
                  <c:v>3713.08</c:v>
                </c:pt>
                <c:pt idx="35">
                  <c:v>3985.79</c:v>
                </c:pt>
                <c:pt idx="36">
                  <c:v>3791.96</c:v>
                </c:pt>
                <c:pt idx="37">
                  <c:v>3725.21</c:v>
                </c:pt>
                <c:pt idx="38">
                  <c:v>3614.57</c:v>
                </c:pt>
                <c:pt idx="39">
                  <c:v>3925.56</c:v>
                </c:pt>
                <c:pt idx="40">
                  <c:v>3853</c:v>
                </c:pt>
                <c:pt idx="41">
                  <c:v>3811.37</c:v>
                </c:pt>
                <c:pt idx="42">
                  <c:v>3547.32</c:v>
                </c:pt>
                <c:pt idx="43">
                  <c:v>3867.15</c:v>
                </c:pt>
                <c:pt idx="44">
                  <c:v>3822.95</c:v>
                </c:pt>
                <c:pt idx="45">
                  <c:v>3828</c:v>
                </c:pt>
                <c:pt idx="46">
                  <c:v>3725.99</c:v>
                </c:pt>
                <c:pt idx="47">
                  <c:v>3703.25</c:v>
                </c:pt>
                <c:pt idx="48">
                  <c:v>3982.32</c:v>
                </c:pt>
                <c:pt idx="49">
                  <c:v>3157.27</c:v>
                </c:pt>
                <c:pt idx="50">
                  <c:v>2794.87</c:v>
                </c:pt>
                <c:pt idx="51">
                  <c:v>3152.8</c:v>
                </c:pt>
                <c:pt idx="52">
                  <c:v>3462.18</c:v>
                </c:pt>
                <c:pt idx="53">
                  <c:v>3714.2</c:v>
                </c:pt>
                <c:pt idx="54">
                  <c:v>3363.57</c:v>
                </c:pt>
                <c:pt idx="55">
                  <c:v>3736.84</c:v>
                </c:pt>
                <c:pt idx="56">
                  <c:v>3778.49</c:v>
                </c:pt>
                <c:pt idx="57">
                  <c:v>3008.16</c:v>
                </c:pt>
                <c:pt idx="58">
                  <c:v>3452.13</c:v>
                </c:pt>
                <c:pt idx="59">
                  <c:v>3657.9</c:v>
                </c:pt>
                <c:pt idx="60">
                  <c:v>3544.46</c:v>
                </c:pt>
                <c:pt idx="61">
                  <c:v>3581.51</c:v>
                </c:pt>
                <c:pt idx="62">
                  <c:v>3238.53</c:v>
                </c:pt>
                <c:pt idx="63">
                  <c:v>3270.1</c:v>
                </c:pt>
                <c:pt idx="64">
                  <c:v>3539.98</c:v>
                </c:pt>
                <c:pt idx="65">
                  <c:v>3437.07</c:v>
                </c:pt>
                <c:pt idx="66">
                  <c:v>3314.66</c:v>
                </c:pt>
                <c:pt idx="67">
                  <c:v>3344.59</c:v>
                </c:pt>
                <c:pt idx="68">
                  <c:v>3354.84</c:v>
                </c:pt>
                <c:pt idx="69">
                  <c:v>3351.02</c:v>
                </c:pt>
                <c:pt idx="70">
                  <c:v>3218.98</c:v>
                </c:pt>
                <c:pt idx="71">
                  <c:v>3329.27</c:v>
                </c:pt>
              </c:numCache>
            </c:numRef>
          </c:val>
          <c:smooth val="0"/>
          <c:extLst>
            <c:ext xmlns:c16="http://schemas.microsoft.com/office/drawing/2014/chart" uri="{C3380CC4-5D6E-409C-BE32-E72D297353CC}">
              <c16:uniqueId val="{00000002-866A-4FF1-B99B-C30F66AF6D32}"/>
            </c:ext>
          </c:extLst>
        </c:ser>
        <c:ser>
          <c:idx val="3"/>
          <c:order val="3"/>
          <c:tx>
            <c:strRef>
              <c:f>'1 Utsläpp'!$C$52</c:f>
              <c:strCache>
                <c:ptCount val="1"/>
                <c:pt idx="0">
                  <c:v>El, gas och värmeverk samt vatten, avlopp och avfall</c:v>
                </c:pt>
              </c:strCache>
            </c:strRef>
          </c:tx>
          <c:spPr>
            <a:ln w="25400" cap="rnd">
              <a:solidFill>
                <a:srgbClr val="878782"/>
              </a:solidFill>
              <a:round/>
            </a:ln>
            <a:effectLst/>
          </c:spPr>
          <c:marker>
            <c:symbol val="none"/>
          </c:marker>
          <c:cat>
            <c:strRef>
              <c:f>'1 Utsläpp'!$D$48:$BW$48</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 Utsläpp'!$D$52:$BW$52</c:f>
              <c:numCache>
                <c:formatCode>#,##0</c:formatCode>
                <c:ptCount val="72"/>
                <c:pt idx="0">
                  <c:v>3258.83</c:v>
                </c:pt>
                <c:pt idx="1">
                  <c:v>2147.8200000000002</c:v>
                </c:pt>
                <c:pt idx="2">
                  <c:v>1835.45</c:v>
                </c:pt>
                <c:pt idx="3">
                  <c:v>3126.56</c:v>
                </c:pt>
                <c:pt idx="4">
                  <c:v>3564.12</c:v>
                </c:pt>
                <c:pt idx="5">
                  <c:v>2073.83</c:v>
                </c:pt>
                <c:pt idx="6">
                  <c:v>1543.26</c:v>
                </c:pt>
                <c:pt idx="7">
                  <c:v>3427.01</c:v>
                </c:pt>
                <c:pt idx="8">
                  <c:v>4898.49</c:v>
                </c:pt>
                <c:pt idx="9">
                  <c:v>2490.69</c:v>
                </c:pt>
                <c:pt idx="10">
                  <c:v>1595.05</c:v>
                </c:pt>
                <c:pt idx="11">
                  <c:v>4078.75</c:v>
                </c:pt>
                <c:pt idx="12">
                  <c:v>4291.6499999999996</c:v>
                </c:pt>
                <c:pt idx="13">
                  <c:v>2188.77</c:v>
                </c:pt>
                <c:pt idx="14">
                  <c:v>1545.99</c:v>
                </c:pt>
                <c:pt idx="15">
                  <c:v>2777.65</c:v>
                </c:pt>
                <c:pt idx="16">
                  <c:v>3688.84</c:v>
                </c:pt>
                <c:pt idx="17">
                  <c:v>1998.91</c:v>
                </c:pt>
                <c:pt idx="18">
                  <c:v>1469.36</c:v>
                </c:pt>
                <c:pt idx="19">
                  <c:v>2926.69</c:v>
                </c:pt>
                <c:pt idx="20">
                  <c:v>3700.19</c:v>
                </c:pt>
                <c:pt idx="21">
                  <c:v>1948.25</c:v>
                </c:pt>
                <c:pt idx="22">
                  <c:v>1501.59</c:v>
                </c:pt>
                <c:pt idx="23">
                  <c:v>2447.9499999999998</c:v>
                </c:pt>
                <c:pt idx="24">
                  <c:v>2810.51</c:v>
                </c:pt>
                <c:pt idx="25">
                  <c:v>1858.44</c:v>
                </c:pt>
                <c:pt idx="26">
                  <c:v>1372.53</c:v>
                </c:pt>
                <c:pt idx="27">
                  <c:v>2452.4899999999998</c:v>
                </c:pt>
                <c:pt idx="28">
                  <c:v>2937.92</c:v>
                </c:pt>
                <c:pt idx="29">
                  <c:v>1672.57</c:v>
                </c:pt>
                <c:pt idx="30">
                  <c:v>1211.76</c:v>
                </c:pt>
                <c:pt idx="31">
                  <c:v>2388.77</c:v>
                </c:pt>
                <c:pt idx="32">
                  <c:v>3123.02</c:v>
                </c:pt>
                <c:pt idx="33">
                  <c:v>1779.98</c:v>
                </c:pt>
                <c:pt idx="34">
                  <c:v>1358.25</c:v>
                </c:pt>
                <c:pt idx="35">
                  <c:v>2444.9899999999998</c:v>
                </c:pt>
                <c:pt idx="36">
                  <c:v>2632.93</c:v>
                </c:pt>
                <c:pt idx="37">
                  <c:v>1767.62</c:v>
                </c:pt>
                <c:pt idx="38">
                  <c:v>1527.37</c:v>
                </c:pt>
                <c:pt idx="39">
                  <c:v>2335.52</c:v>
                </c:pt>
                <c:pt idx="40">
                  <c:v>2894.11</c:v>
                </c:pt>
                <c:pt idx="41">
                  <c:v>1648.73</c:v>
                </c:pt>
                <c:pt idx="42">
                  <c:v>1411.5</c:v>
                </c:pt>
                <c:pt idx="43">
                  <c:v>2408.6799999999998</c:v>
                </c:pt>
                <c:pt idx="44">
                  <c:v>2663.45</c:v>
                </c:pt>
                <c:pt idx="45">
                  <c:v>1347.12</c:v>
                </c:pt>
                <c:pt idx="46">
                  <c:v>1270.99</c:v>
                </c:pt>
                <c:pt idx="47">
                  <c:v>1909.02</c:v>
                </c:pt>
                <c:pt idx="48">
                  <c:v>1971.12</c:v>
                </c:pt>
                <c:pt idx="49">
                  <c:v>1536.83</c:v>
                </c:pt>
                <c:pt idx="50">
                  <c:v>1362.52</c:v>
                </c:pt>
                <c:pt idx="51">
                  <c:v>1878.02</c:v>
                </c:pt>
                <c:pt idx="52">
                  <c:v>2192.5</c:v>
                </c:pt>
                <c:pt idx="53">
                  <c:v>1657.7</c:v>
                </c:pt>
                <c:pt idx="54">
                  <c:v>1375.23</c:v>
                </c:pt>
                <c:pt idx="55">
                  <c:v>2165.33</c:v>
                </c:pt>
                <c:pt idx="56">
                  <c:v>2009.23</c:v>
                </c:pt>
                <c:pt idx="57">
                  <c:v>1644.23</c:v>
                </c:pt>
                <c:pt idx="58">
                  <c:v>1317.05</c:v>
                </c:pt>
                <c:pt idx="59">
                  <c:v>2052.62</c:v>
                </c:pt>
                <c:pt idx="60">
                  <c:v>1911.07</c:v>
                </c:pt>
                <c:pt idx="61">
                  <c:v>1509.14</c:v>
                </c:pt>
                <c:pt idx="62">
                  <c:v>1279.6500000000001</c:v>
                </c:pt>
                <c:pt idx="63">
                  <c:v>1884.26</c:v>
                </c:pt>
                <c:pt idx="64">
                  <c:v>2112.79</c:v>
                </c:pt>
                <c:pt idx="65">
                  <c:v>1591.49</c:v>
                </c:pt>
                <c:pt idx="66">
                  <c:v>1140.93</c:v>
                </c:pt>
                <c:pt idx="67">
                  <c:v>1677.47</c:v>
                </c:pt>
                <c:pt idx="68">
                  <c:v>1943.21</c:v>
                </c:pt>
                <c:pt idx="69">
                  <c:v>1541.23</c:v>
                </c:pt>
                <c:pt idx="70">
                  <c:v>1180</c:v>
                </c:pt>
                <c:pt idx="71">
                  <c:v>1856.58</c:v>
                </c:pt>
              </c:numCache>
            </c:numRef>
          </c:val>
          <c:smooth val="0"/>
          <c:extLst>
            <c:ext xmlns:c16="http://schemas.microsoft.com/office/drawing/2014/chart" uri="{C3380CC4-5D6E-409C-BE32-E72D297353CC}">
              <c16:uniqueId val="{00000003-866A-4FF1-B99B-C30F66AF6D32}"/>
            </c:ext>
          </c:extLst>
        </c:ser>
        <c:ser>
          <c:idx val="4"/>
          <c:order val="4"/>
          <c:tx>
            <c:strRef>
              <c:f>'1 Utsläpp'!$C$53</c:f>
              <c:strCache>
                <c:ptCount val="1"/>
                <c:pt idx="0">
                  <c:v>Byggverksamhet</c:v>
                </c:pt>
              </c:strCache>
            </c:strRef>
          </c:tx>
          <c:spPr>
            <a:ln w="25400" cap="rnd">
              <a:solidFill>
                <a:srgbClr val="FFB309"/>
              </a:solidFill>
              <a:round/>
            </a:ln>
            <a:effectLst/>
          </c:spPr>
          <c:marker>
            <c:symbol val="none"/>
          </c:marker>
          <c:cat>
            <c:strRef>
              <c:f>'1 Utsläpp'!$D$48:$BW$48</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 Utsläpp'!$D$53:$BW$53</c:f>
              <c:numCache>
                <c:formatCode>#,##0</c:formatCode>
                <c:ptCount val="72"/>
                <c:pt idx="0">
                  <c:v>438.64</c:v>
                </c:pt>
                <c:pt idx="1">
                  <c:v>469.91</c:v>
                </c:pt>
                <c:pt idx="2">
                  <c:v>459.26</c:v>
                </c:pt>
                <c:pt idx="3">
                  <c:v>478.67</c:v>
                </c:pt>
                <c:pt idx="4">
                  <c:v>446.35</c:v>
                </c:pt>
                <c:pt idx="5">
                  <c:v>462.74</c:v>
                </c:pt>
                <c:pt idx="6">
                  <c:v>460.72</c:v>
                </c:pt>
                <c:pt idx="7">
                  <c:v>474.24</c:v>
                </c:pt>
                <c:pt idx="8">
                  <c:v>474.83</c:v>
                </c:pt>
                <c:pt idx="9">
                  <c:v>474.11</c:v>
                </c:pt>
                <c:pt idx="10">
                  <c:v>481.76</c:v>
                </c:pt>
                <c:pt idx="11">
                  <c:v>527.36</c:v>
                </c:pt>
                <c:pt idx="12">
                  <c:v>482.72</c:v>
                </c:pt>
                <c:pt idx="13">
                  <c:v>500.69</c:v>
                </c:pt>
                <c:pt idx="14">
                  <c:v>495.25</c:v>
                </c:pt>
                <c:pt idx="15">
                  <c:v>501.26</c:v>
                </c:pt>
                <c:pt idx="16">
                  <c:v>480.47</c:v>
                </c:pt>
                <c:pt idx="17">
                  <c:v>469.16</c:v>
                </c:pt>
                <c:pt idx="18">
                  <c:v>477.33</c:v>
                </c:pt>
                <c:pt idx="19">
                  <c:v>492.13</c:v>
                </c:pt>
                <c:pt idx="20">
                  <c:v>461.77</c:v>
                </c:pt>
                <c:pt idx="21">
                  <c:v>474.05</c:v>
                </c:pt>
                <c:pt idx="22">
                  <c:v>477.43</c:v>
                </c:pt>
                <c:pt idx="23">
                  <c:v>476.32</c:v>
                </c:pt>
                <c:pt idx="24">
                  <c:v>442.02</c:v>
                </c:pt>
                <c:pt idx="25">
                  <c:v>449.32</c:v>
                </c:pt>
                <c:pt idx="26">
                  <c:v>459.63</c:v>
                </c:pt>
                <c:pt idx="27">
                  <c:v>466.66</c:v>
                </c:pt>
                <c:pt idx="28">
                  <c:v>448.56</c:v>
                </c:pt>
                <c:pt idx="29">
                  <c:v>469.71</c:v>
                </c:pt>
                <c:pt idx="30">
                  <c:v>465.49</c:v>
                </c:pt>
                <c:pt idx="31">
                  <c:v>483.16</c:v>
                </c:pt>
                <c:pt idx="32">
                  <c:v>437.74</c:v>
                </c:pt>
                <c:pt idx="33">
                  <c:v>464.13</c:v>
                </c:pt>
                <c:pt idx="34">
                  <c:v>473.05</c:v>
                </c:pt>
                <c:pt idx="35">
                  <c:v>492.61</c:v>
                </c:pt>
                <c:pt idx="36">
                  <c:v>416.21</c:v>
                </c:pt>
                <c:pt idx="37">
                  <c:v>454.01</c:v>
                </c:pt>
                <c:pt idx="38">
                  <c:v>455.23</c:v>
                </c:pt>
                <c:pt idx="39">
                  <c:v>445.4</c:v>
                </c:pt>
                <c:pt idx="40">
                  <c:v>402.64</c:v>
                </c:pt>
                <c:pt idx="41">
                  <c:v>453.2</c:v>
                </c:pt>
                <c:pt idx="42">
                  <c:v>457.04</c:v>
                </c:pt>
                <c:pt idx="43">
                  <c:v>437.45</c:v>
                </c:pt>
                <c:pt idx="44">
                  <c:v>418.3</c:v>
                </c:pt>
                <c:pt idx="45">
                  <c:v>471.16</c:v>
                </c:pt>
                <c:pt idx="46">
                  <c:v>474.97</c:v>
                </c:pt>
                <c:pt idx="47">
                  <c:v>454.61</c:v>
                </c:pt>
                <c:pt idx="48">
                  <c:v>440.25</c:v>
                </c:pt>
                <c:pt idx="49">
                  <c:v>439.45</c:v>
                </c:pt>
                <c:pt idx="50">
                  <c:v>467.22</c:v>
                </c:pt>
                <c:pt idx="51">
                  <c:v>471.95</c:v>
                </c:pt>
                <c:pt idx="52">
                  <c:v>435.65</c:v>
                </c:pt>
                <c:pt idx="53">
                  <c:v>499.39</c:v>
                </c:pt>
                <c:pt idx="54">
                  <c:v>492.62</c:v>
                </c:pt>
                <c:pt idx="55">
                  <c:v>471.08</c:v>
                </c:pt>
                <c:pt idx="56">
                  <c:v>422.16</c:v>
                </c:pt>
                <c:pt idx="57">
                  <c:v>423.95</c:v>
                </c:pt>
                <c:pt idx="58">
                  <c:v>427.8</c:v>
                </c:pt>
                <c:pt idx="59">
                  <c:v>433.64</c:v>
                </c:pt>
                <c:pt idx="60">
                  <c:v>396.68</c:v>
                </c:pt>
                <c:pt idx="61">
                  <c:v>412.05</c:v>
                </c:pt>
                <c:pt idx="62">
                  <c:v>408.56</c:v>
                </c:pt>
                <c:pt idx="63">
                  <c:v>411.97</c:v>
                </c:pt>
                <c:pt idx="64">
                  <c:v>532.49</c:v>
                </c:pt>
                <c:pt idx="65">
                  <c:v>560.25</c:v>
                </c:pt>
                <c:pt idx="66">
                  <c:v>566.54999999999995</c:v>
                </c:pt>
                <c:pt idx="67">
                  <c:v>527.82000000000005</c:v>
                </c:pt>
                <c:pt idx="68">
                  <c:v>501.87</c:v>
                </c:pt>
                <c:pt idx="69">
                  <c:v>529.19000000000005</c:v>
                </c:pt>
                <c:pt idx="70">
                  <c:v>527.95000000000005</c:v>
                </c:pt>
                <c:pt idx="71">
                  <c:v>510.64</c:v>
                </c:pt>
              </c:numCache>
            </c:numRef>
          </c:val>
          <c:smooth val="0"/>
          <c:extLst>
            <c:ext xmlns:c16="http://schemas.microsoft.com/office/drawing/2014/chart" uri="{C3380CC4-5D6E-409C-BE32-E72D297353CC}">
              <c16:uniqueId val="{00000004-866A-4FF1-B99B-C30F66AF6D32}"/>
            </c:ext>
          </c:extLst>
        </c:ser>
        <c:ser>
          <c:idx val="5"/>
          <c:order val="5"/>
          <c:tx>
            <c:strRef>
              <c:f>'1 Utsläpp'!$C$54</c:f>
              <c:strCache>
                <c:ptCount val="1"/>
                <c:pt idx="0">
                  <c:v>Transportindustri</c:v>
                </c:pt>
              </c:strCache>
            </c:strRef>
          </c:tx>
          <c:spPr>
            <a:ln w="25400" cap="rnd">
              <a:solidFill>
                <a:srgbClr val="C86EC8"/>
              </a:solidFill>
              <a:round/>
            </a:ln>
            <a:effectLst/>
          </c:spPr>
          <c:marker>
            <c:symbol val="none"/>
          </c:marker>
          <c:cat>
            <c:strRef>
              <c:f>'1 Utsläpp'!$D$48:$BW$48</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 Utsläpp'!$D$54:$BW$54</c:f>
              <c:numCache>
                <c:formatCode>#,##0</c:formatCode>
                <c:ptCount val="72"/>
                <c:pt idx="0">
                  <c:v>2626.1</c:v>
                </c:pt>
                <c:pt idx="1">
                  <c:v>2819.18</c:v>
                </c:pt>
                <c:pt idx="2">
                  <c:v>2745.87</c:v>
                </c:pt>
                <c:pt idx="3">
                  <c:v>2819.4</c:v>
                </c:pt>
                <c:pt idx="4">
                  <c:v>2344.91</c:v>
                </c:pt>
                <c:pt idx="5">
                  <c:v>2515.7600000000002</c:v>
                </c:pt>
                <c:pt idx="6">
                  <c:v>2469.0100000000002</c:v>
                </c:pt>
                <c:pt idx="7">
                  <c:v>2495.15</c:v>
                </c:pt>
                <c:pt idx="8">
                  <c:v>2460.0500000000002</c:v>
                </c:pt>
                <c:pt idx="9">
                  <c:v>2456.4299999999998</c:v>
                </c:pt>
                <c:pt idx="10">
                  <c:v>2489.35</c:v>
                </c:pt>
                <c:pt idx="11">
                  <c:v>2549.88</c:v>
                </c:pt>
                <c:pt idx="12">
                  <c:v>2168.0500000000002</c:v>
                </c:pt>
                <c:pt idx="13">
                  <c:v>2251.21</c:v>
                </c:pt>
                <c:pt idx="14">
                  <c:v>2194.09</c:v>
                </c:pt>
                <c:pt idx="15">
                  <c:v>2077.52</c:v>
                </c:pt>
                <c:pt idx="16">
                  <c:v>1790.21</c:v>
                </c:pt>
                <c:pt idx="17">
                  <c:v>1884.15</c:v>
                </c:pt>
                <c:pt idx="18">
                  <c:v>1904.5</c:v>
                </c:pt>
                <c:pt idx="19">
                  <c:v>1961.26</c:v>
                </c:pt>
                <c:pt idx="20">
                  <c:v>1880.25</c:v>
                </c:pt>
                <c:pt idx="21">
                  <c:v>2043.36</c:v>
                </c:pt>
                <c:pt idx="22">
                  <c:v>1874.78</c:v>
                </c:pt>
                <c:pt idx="23">
                  <c:v>1854.74</c:v>
                </c:pt>
                <c:pt idx="24">
                  <c:v>1735.93</c:v>
                </c:pt>
                <c:pt idx="25">
                  <c:v>1933.9</c:v>
                </c:pt>
                <c:pt idx="26">
                  <c:v>2137.4899999999998</c:v>
                </c:pt>
                <c:pt idx="27">
                  <c:v>1873.53</c:v>
                </c:pt>
                <c:pt idx="28">
                  <c:v>2122.37</c:v>
                </c:pt>
                <c:pt idx="29">
                  <c:v>2052.14</c:v>
                </c:pt>
                <c:pt idx="30">
                  <c:v>2140.5</c:v>
                </c:pt>
                <c:pt idx="31">
                  <c:v>2037.47</c:v>
                </c:pt>
                <c:pt idx="32">
                  <c:v>2161.36</c:v>
                </c:pt>
                <c:pt idx="33">
                  <c:v>2137.11</c:v>
                </c:pt>
                <c:pt idx="34">
                  <c:v>2354.1999999999998</c:v>
                </c:pt>
                <c:pt idx="35">
                  <c:v>2337.6999999999998</c:v>
                </c:pt>
                <c:pt idx="36">
                  <c:v>2066.2800000000002</c:v>
                </c:pt>
                <c:pt idx="37">
                  <c:v>2109.48</c:v>
                </c:pt>
                <c:pt idx="38">
                  <c:v>2171.8000000000002</c:v>
                </c:pt>
                <c:pt idx="39">
                  <c:v>2134.2399999999998</c:v>
                </c:pt>
                <c:pt idx="40">
                  <c:v>1940.44</c:v>
                </c:pt>
                <c:pt idx="41">
                  <c:v>2160.9699999999998</c:v>
                </c:pt>
                <c:pt idx="42">
                  <c:v>2221.9299999999998</c:v>
                </c:pt>
                <c:pt idx="43">
                  <c:v>2087.88</c:v>
                </c:pt>
                <c:pt idx="44">
                  <c:v>1915.26</c:v>
                </c:pt>
                <c:pt idx="45">
                  <c:v>2128.6799999999998</c:v>
                </c:pt>
                <c:pt idx="46">
                  <c:v>2199.3200000000002</c:v>
                </c:pt>
                <c:pt idx="47">
                  <c:v>2030.35</c:v>
                </c:pt>
                <c:pt idx="48">
                  <c:v>1806.7</c:v>
                </c:pt>
                <c:pt idx="49">
                  <c:v>1319.07</c:v>
                </c:pt>
                <c:pt idx="50">
                  <c:v>1483.97</c:v>
                </c:pt>
                <c:pt idx="51">
                  <c:v>1435.51</c:v>
                </c:pt>
                <c:pt idx="52">
                  <c:v>1448.1</c:v>
                </c:pt>
                <c:pt idx="53">
                  <c:v>1591.98</c:v>
                </c:pt>
                <c:pt idx="54">
                  <c:v>1618.16</c:v>
                </c:pt>
                <c:pt idx="55">
                  <c:v>1688.82</c:v>
                </c:pt>
                <c:pt idx="56">
                  <c:v>1682.14</c:v>
                </c:pt>
                <c:pt idx="57">
                  <c:v>1783.5</c:v>
                </c:pt>
                <c:pt idx="58">
                  <c:v>1956.82</c:v>
                </c:pt>
                <c:pt idx="59">
                  <c:v>2099.85</c:v>
                </c:pt>
                <c:pt idx="60">
                  <c:v>1795.98</c:v>
                </c:pt>
                <c:pt idx="61">
                  <c:v>2042.55</c:v>
                </c:pt>
                <c:pt idx="62">
                  <c:v>2119.56</c:v>
                </c:pt>
                <c:pt idx="63">
                  <c:v>1881.09</c:v>
                </c:pt>
                <c:pt idx="64">
                  <c:v>1952.71</c:v>
                </c:pt>
                <c:pt idx="65">
                  <c:v>2242.5100000000002</c:v>
                </c:pt>
                <c:pt idx="66">
                  <c:v>2325.65</c:v>
                </c:pt>
                <c:pt idx="67">
                  <c:v>2025.44</c:v>
                </c:pt>
                <c:pt idx="68">
                  <c:v>1919.43</c:v>
                </c:pt>
                <c:pt idx="69">
                  <c:v>2155.71</c:v>
                </c:pt>
                <c:pt idx="70">
                  <c:v>2258.5100000000002</c:v>
                </c:pt>
                <c:pt idx="71">
                  <c:v>2020.29</c:v>
                </c:pt>
              </c:numCache>
            </c:numRef>
          </c:val>
          <c:smooth val="0"/>
          <c:extLst>
            <c:ext xmlns:c16="http://schemas.microsoft.com/office/drawing/2014/chart" uri="{C3380CC4-5D6E-409C-BE32-E72D297353CC}">
              <c16:uniqueId val="{00000005-866A-4FF1-B99B-C30F66AF6D32}"/>
            </c:ext>
          </c:extLst>
        </c:ser>
        <c:ser>
          <c:idx val="6"/>
          <c:order val="6"/>
          <c:tx>
            <c:strRef>
              <c:f>'1 Utsläpp'!$C$55</c:f>
              <c:strCache>
                <c:ptCount val="1"/>
                <c:pt idx="0">
                  <c:v>Övriga tjänster</c:v>
                </c:pt>
              </c:strCache>
            </c:strRef>
          </c:tx>
          <c:spPr>
            <a:ln w="25400" cap="rnd">
              <a:solidFill>
                <a:srgbClr val="FF8C69"/>
              </a:solidFill>
              <a:round/>
            </a:ln>
            <a:effectLst/>
          </c:spPr>
          <c:marker>
            <c:symbol val="none"/>
          </c:marker>
          <c:cat>
            <c:strRef>
              <c:f>'1 Utsläpp'!$D$48:$BW$48</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 Utsläpp'!$D$55:$BW$55</c:f>
              <c:numCache>
                <c:formatCode>#,##0</c:formatCode>
                <c:ptCount val="72"/>
                <c:pt idx="0">
                  <c:v>1044.98</c:v>
                </c:pt>
                <c:pt idx="1">
                  <c:v>1113.3499999999999</c:v>
                </c:pt>
                <c:pt idx="2">
                  <c:v>1089.4100000000001</c:v>
                </c:pt>
                <c:pt idx="3">
                  <c:v>1070.5899999999999</c:v>
                </c:pt>
                <c:pt idx="4">
                  <c:v>968.96</c:v>
                </c:pt>
                <c:pt idx="5">
                  <c:v>1038.21</c:v>
                </c:pt>
                <c:pt idx="6">
                  <c:v>1044.74</c:v>
                </c:pt>
                <c:pt idx="7">
                  <c:v>1041.53</c:v>
                </c:pt>
                <c:pt idx="8">
                  <c:v>1036.29</c:v>
                </c:pt>
                <c:pt idx="9">
                  <c:v>1065.79</c:v>
                </c:pt>
                <c:pt idx="10">
                  <c:v>1074.8900000000001</c:v>
                </c:pt>
                <c:pt idx="11">
                  <c:v>1110.42</c:v>
                </c:pt>
                <c:pt idx="12">
                  <c:v>1052.79</c:v>
                </c:pt>
                <c:pt idx="13">
                  <c:v>1099.3900000000001</c:v>
                </c:pt>
                <c:pt idx="14">
                  <c:v>1087.74</c:v>
                </c:pt>
                <c:pt idx="15">
                  <c:v>1063.46</c:v>
                </c:pt>
                <c:pt idx="16">
                  <c:v>972.17</c:v>
                </c:pt>
                <c:pt idx="17">
                  <c:v>991.38</c:v>
                </c:pt>
                <c:pt idx="18">
                  <c:v>991.5</c:v>
                </c:pt>
                <c:pt idx="19">
                  <c:v>1003.63</c:v>
                </c:pt>
                <c:pt idx="20">
                  <c:v>951.58</c:v>
                </c:pt>
                <c:pt idx="21">
                  <c:v>996.61</c:v>
                </c:pt>
                <c:pt idx="22">
                  <c:v>994.38</c:v>
                </c:pt>
                <c:pt idx="23">
                  <c:v>969.1</c:v>
                </c:pt>
                <c:pt idx="24">
                  <c:v>889.1</c:v>
                </c:pt>
                <c:pt idx="25">
                  <c:v>938.81</c:v>
                </c:pt>
                <c:pt idx="26">
                  <c:v>937.34</c:v>
                </c:pt>
                <c:pt idx="27">
                  <c:v>928.06</c:v>
                </c:pt>
                <c:pt idx="28">
                  <c:v>843.31</c:v>
                </c:pt>
                <c:pt idx="29">
                  <c:v>899.78</c:v>
                </c:pt>
                <c:pt idx="30">
                  <c:v>903.53</c:v>
                </c:pt>
                <c:pt idx="31">
                  <c:v>890.34</c:v>
                </c:pt>
                <c:pt idx="32">
                  <c:v>810.3</c:v>
                </c:pt>
                <c:pt idx="33">
                  <c:v>875.92</c:v>
                </c:pt>
                <c:pt idx="34">
                  <c:v>893.88</c:v>
                </c:pt>
                <c:pt idx="35">
                  <c:v>879.78</c:v>
                </c:pt>
                <c:pt idx="36">
                  <c:v>810.93</c:v>
                </c:pt>
                <c:pt idx="37">
                  <c:v>876.66</c:v>
                </c:pt>
                <c:pt idx="38">
                  <c:v>881.89</c:v>
                </c:pt>
                <c:pt idx="39">
                  <c:v>851.93</c:v>
                </c:pt>
                <c:pt idx="40">
                  <c:v>778.57</c:v>
                </c:pt>
                <c:pt idx="41">
                  <c:v>860.84</c:v>
                </c:pt>
                <c:pt idx="42">
                  <c:v>875.06</c:v>
                </c:pt>
                <c:pt idx="43">
                  <c:v>830.78</c:v>
                </c:pt>
                <c:pt idx="44">
                  <c:v>784.14</c:v>
                </c:pt>
                <c:pt idx="45">
                  <c:v>868.48</c:v>
                </c:pt>
                <c:pt idx="46">
                  <c:v>883.04</c:v>
                </c:pt>
                <c:pt idx="47">
                  <c:v>836.95</c:v>
                </c:pt>
                <c:pt idx="48">
                  <c:v>761.8</c:v>
                </c:pt>
                <c:pt idx="49">
                  <c:v>760.97</c:v>
                </c:pt>
                <c:pt idx="50">
                  <c:v>814.08</c:v>
                </c:pt>
                <c:pt idx="51">
                  <c:v>788.87</c:v>
                </c:pt>
                <c:pt idx="52">
                  <c:v>707.22</c:v>
                </c:pt>
                <c:pt idx="53">
                  <c:v>795.07</c:v>
                </c:pt>
                <c:pt idx="54">
                  <c:v>807.35</c:v>
                </c:pt>
                <c:pt idx="55">
                  <c:v>755.65</c:v>
                </c:pt>
                <c:pt idx="56">
                  <c:v>681.09</c:v>
                </c:pt>
                <c:pt idx="57">
                  <c:v>699.09</c:v>
                </c:pt>
                <c:pt idx="58">
                  <c:v>712.52</c:v>
                </c:pt>
                <c:pt idx="59">
                  <c:v>702.08</c:v>
                </c:pt>
                <c:pt idx="60">
                  <c:v>671.73</c:v>
                </c:pt>
                <c:pt idx="61">
                  <c:v>706.43</c:v>
                </c:pt>
                <c:pt idx="62">
                  <c:v>705.19</c:v>
                </c:pt>
                <c:pt idx="63">
                  <c:v>689.72</c:v>
                </c:pt>
                <c:pt idx="64">
                  <c:v>779.53</c:v>
                </c:pt>
                <c:pt idx="65">
                  <c:v>821.72</c:v>
                </c:pt>
                <c:pt idx="66">
                  <c:v>839.52</c:v>
                </c:pt>
                <c:pt idx="67">
                  <c:v>771.46</c:v>
                </c:pt>
                <c:pt idx="68">
                  <c:v>745.09</c:v>
                </c:pt>
                <c:pt idx="69">
                  <c:v>783.33</c:v>
                </c:pt>
                <c:pt idx="70">
                  <c:v>792.65</c:v>
                </c:pt>
                <c:pt idx="71">
                  <c:v>755.1</c:v>
                </c:pt>
              </c:numCache>
            </c:numRef>
          </c:val>
          <c:smooth val="0"/>
          <c:extLst>
            <c:ext xmlns:c16="http://schemas.microsoft.com/office/drawing/2014/chart" uri="{C3380CC4-5D6E-409C-BE32-E72D297353CC}">
              <c16:uniqueId val="{00000006-866A-4FF1-B99B-C30F66AF6D32}"/>
            </c:ext>
          </c:extLst>
        </c:ser>
        <c:ser>
          <c:idx val="7"/>
          <c:order val="7"/>
          <c:tx>
            <c:strRef>
              <c:f>'1 Utsläpp'!$C$56</c:f>
              <c:strCache>
                <c:ptCount val="1"/>
                <c:pt idx="0">
                  <c:v>Offentlig sektor</c:v>
                </c:pt>
              </c:strCache>
            </c:strRef>
          </c:tx>
          <c:spPr>
            <a:ln w="25400" cap="rnd">
              <a:solidFill>
                <a:srgbClr val="91289B"/>
              </a:solidFill>
              <a:round/>
            </a:ln>
            <a:effectLst/>
          </c:spPr>
          <c:marker>
            <c:symbol val="none"/>
          </c:marker>
          <c:cat>
            <c:strRef>
              <c:f>'1 Utsläpp'!$D$48:$BW$48</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 Utsläpp'!$D$56:$BW$56</c:f>
              <c:numCache>
                <c:formatCode>#,##0</c:formatCode>
                <c:ptCount val="72"/>
                <c:pt idx="0">
                  <c:v>148.01</c:v>
                </c:pt>
                <c:pt idx="1">
                  <c:v>138.6</c:v>
                </c:pt>
                <c:pt idx="2">
                  <c:v>137.5</c:v>
                </c:pt>
                <c:pt idx="3">
                  <c:v>153.03</c:v>
                </c:pt>
                <c:pt idx="4">
                  <c:v>143.65</c:v>
                </c:pt>
                <c:pt idx="5">
                  <c:v>126.97</c:v>
                </c:pt>
                <c:pt idx="6">
                  <c:v>129.31</c:v>
                </c:pt>
                <c:pt idx="7">
                  <c:v>144.4</c:v>
                </c:pt>
                <c:pt idx="8">
                  <c:v>154.87</c:v>
                </c:pt>
                <c:pt idx="9">
                  <c:v>122.64</c:v>
                </c:pt>
                <c:pt idx="10">
                  <c:v>124.08</c:v>
                </c:pt>
                <c:pt idx="11">
                  <c:v>157.72999999999999</c:v>
                </c:pt>
                <c:pt idx="12">
                  <c:v>135.32</c:v>
                </c:pt>
                <c:pt idx="13">
                  <c:v>115.62</c:v>
                </c:pt>
                <c:pt idx="14">
                  <c:v>119.01</c:v>
                </c:pt>
                <c:pt idx="15">
                  <c:v>126.89</c:v>
                </c:pt>
                <c:pt idx="16">
                  <c:v>129.27000000000001</c:v>
                </c:pt>
                <c:pt idx="17">
                  <c:v>117.48</c:v>
                </c:pt>
                <c:pt idx="18">
                  <c:v>123.9</c:v>
                </c:pt>
                <c:pt idx="19">
                  <c:v>136.51</c:v>
                </c:pt>
                <c:pt idx="20">
                  <c:v>115.85</c:v>
                </c:pt>
                <c:pt idx="21">
                  <c:v>108.21</c:v>
                </c:pt>
                <c:pt idx="22">
                  <c:v>109.05</c:v>
                </c:pt>
                <c:pt idx="23">
                  <c:v>109.99</c:v>
                </c:pt>
                <c:pt idx="24">
                  <c:v>106.7</c:v>
                </c:pt>
                <c:pt idx="25">
                  <c:v>99.53</c:v>
                </c:pt>
                <c:pt idx="26">
                  <c:v>104.32</c:v>
                </c:pt>
                <c:pt idx="27">
                  <c:v>104.37</c:v>
                </c:pt>
                <c:pt idx="28">
                  <c:v>99.56</c:v>
                </c:pt>
                <c:pt idx="29">
                  <c:v>100.39</c:v>
                </c:pt>
                <c:pt idx="30">
                  <c:v>103.18</c:v>
                </c:pt>
                <c:pt idx="31">
                  <c:v>103.81</c:v>
                </c:pt>
                <c:pt idx="32">
                  <c:v>99.31</c:v>
                </c:pt>
                <c:pt idx="33">
                  <c:v>96.39</c:v>
                </c:pt>
                <c:pt idx="34">
                  <c:v>98.22</c:v>
                </c:pt>
                <c:pt idx="35">
                  <c:v>102.35</c:v>
                </c:pt>
                <c:pt idx="36">
                  <c:v>95.15</c:v>
                </c:pt>
                <c:pt idx="37">
                  <c:v>93.26</c:v>
                </c:pt>
                <c:pt idx="38">
                  <c:v>94.91</c:v>
                </c:pt>
                <c:pt idx="39">
                  <c:v>95.34</c:v>
                </c:pt>
                <c:pt idx="40">
                  <c:v>90.11</c:v>
                </c:pt>
                <c:pt idx="41">
                  <c:v>89.25</c:v>
                </c:pt>
                <c:pt idx="42">
                  <c:v>92.38</c:v>
                </c:pt>
                <c:pt idx="43">
                  <c:v>91.89</c:v>
                </c:pt>
                <c:pt idx="44">
                  <c:v>100.83</c:v>
                </c:pt>
                <c:pt idx="45">
                  <c:v>94.36</c:v>
                </c:pt>
                <c:pt idx="46">
                  <c:v>95.1</c:v>
                </c:pt>
                <c:pt idx="47">
                  <c:v>98.85</c:v>
                </c:pt>
                <c:pt idx="48">
                  <c:v>100.15</c:v>
                </c:pt>
                <c:pt idx="49">
                  <c:v>86.08</c:v>
                </c:pt>
                <c:pt idx="50">
                  <c:v>90.72</c:v>
                </c:pt>
                <c:pt idx="51">
                  <c:v>94.7</c:v>
                </c:pt>
                <c:pt idx="52">
                  <c:v>92.82</c:v>
                </c:pt>
                <c:pt idx="53">
                  <c:v>87.95</c:v>
                </c:pt>
                <c:pt idx="54">
                  <c:v>89.19</c:v>
                </c:pt>
                <c:pt idx="55">
                  <c:v>91.49</c:v>
                </c:pt>
                <c:pt idx="56">
                  <c:v>84.91</c:v>
                </c:pt>
                <c:pt idx="57">
                  <c:v>76.17</c:v>
                </c:pt>
                <c:pt idx="58">
                  <c:v>76.7</c:v>
                </c:pt>
                <c:pt idx="59">
                  <c:v>82.06</c:v>
                </c:pt>
                <c:pt idx="60">
                  <c:v>83.16</c:v>
                </c:pt>
                <c:pt idx="61">
                  <c:v>76.010000000000005</c:v>
                </c:pt>
                <c:pt idx="62">
                  <c:v>75.05</c:v>
                </c:pt>
                <c:pt idx="63">
                  <c:v>79.75</c:v>
                </c:pt>
                <c:pt idx="64">
                  <c:v>97.37</c:v>
                </c:pt>
                <c:pt idx="65">
                  <c:v>89.41</c:v>
                </c:pt>
                <c:pt idx="66">
                  <c:v>88.94</c:v>
                </c:pt>
                <c:pt idx="67">
                  <c:v>90.09</c:v>
                </c:pt>
                <c:pt idx="68">
                  <c:v>94.65</c:v>
                </c:pt>
                <c:pt idx="69">
                  <c:v>86.07</c:v>
                </c:pt>
                <c:pt idx="70">
                  <c:v>84.92</c:v>
                </c:pt>
                <c:pt idx="71">
                  <c:v>89.19</c:v>
                </c:pt>
              </c:numCache>
            </c:numRef>
          </c:val>
          <c:smooth val="0"/>
          <c:extLst>
            <c:ext xmlns:c16="http://schemas.microsoft.com/office/drawing/2014/chart" uri="{C3380CC4-5D6E-409C-BE32-E72D297353CC}">
              <c16:uniqueId val="{00000007-866A-4FF1-B99B-C30F66AF6D32}"/>
            </c:ext>
          </c:extLst>
        </c:ser>
        <c:ser>
          <c:idx val="8"/>
          <c:order val="8"/>
          <c:tx>
            <c:strRef>
              <c:f>'1 Utsläpp'!$C$57</c:f>
              <c:strCache>
                <c:ptCount val="1"/>
                <c:pt idx="0">
                  <c:v>Hushåll och icke-vinstdrivande organisationer</c:v>
                </c:pt>
              </c:strCache>
            </c:strRef>
          </c:tx>
          <c:spPr>
            <a:ln w="25400" cap="rnd">
              <a:solidFill>
                <a:schemeClr val="accent3">
                  <a:lumMod val="60000"/>
                </a:schemeClr>
              </a:solidFill>
              <a:round/>
            </a:ln>
            <a:effectLst/>
          </c:spPr>
          <c:marker>
            <c:symbol val="none"/>
          </c:marker>
          <c:cat>
            <c:strRef>
              <c:f>'1 Utsläpp'!$D$48:$BW$48</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 Utsläpp'!$D$57:$BW$57</c:f>
              <c:numCache>
                <c:formatCode>#,##0</c:formatCode>
                <c:ptCount val="72"/>
                <c:pt idx="0">
                  <c:v>2686.48</c:v>
                </c:pt>
                <c:pt idx="1">
                  <c:v>2895.38</c:v>
                </c:pt>
                <c:pt idx="2">
                  <c:v>2938.79</c:v>
                </c:pt>
                <c:pt idx="3">
                  <c:v>2787.01</c:v>
                </c:pt>
                <c:pt idx="4">
                  <c:v>2652.92</c:v>
                </c:pt>
                <c:pt idx="5">
                  <c:v>2884.49</c:v>
                </c:pt>
                <c:pt idx="6">
                  <c:v>2960.61</c:v>
                </c:pt>
                <c:pt idx="7">
                  <c:v>2739.33</c:v>
                </c:pt>
                <c:pt idx="8">
                  <c:v>2616.87</c:v>
                </c:pt>
                <c:pt idx="9">
                  <c:v>2762.3</c:v>
                </c:pt>
                <c:pt idx="10">
                  <c:v>2877.22</c:v>
                </c:pt>
                <c:pt idx="11">
                  <c:v>2738.09</c:v>
                </c:pt>
                <c:pt idx="12">
                  <c:v>2454.1799999999998</c:v>
                </c:pt>
                <c:pt idx="13">
                  <c:v>2655.22</c:v>
                </c:pt>
                <c:pt idx="14">
                  <c:v>2693.01</c:v>
                </c:pt>
                <c:pt idx="15">
                  <c:v>2464.79</c:v>
                </c:pt>
                <c:pt idx="16">
                  <c:v>2367.92</c:v>
                </c:pt>
                <c:pt idx="17">
                  <c:v>2520.56</c:v>
                </c:pt>
                <c:pt idx="18">
                  <c:v>2598.34</c:v>
                </c:pt>
                <c:pt idx="19">
                  <c:v>2418.02</c:v>
                </c:pt>
                <c:pt idx="20">
                  <c:v>2334</c:v>
                </c:pt>
                <c:pt idx="21">
                  <c:v>2540.7800000000002</c:v>
                </c:pt>
                <c:pt idx="22">
                  <c:v>2614.98</c:v>
                </c:pt>
                <c:pt idx="23">
                  <c:v>2372.63</c:v>
                </c:pt>
                <c:pt idx="24">
                  <c:v>2283.27</c:v>
                </c:pt>
                <c:pt idx="25">
                  <c:v>2530.36</c:v>
                </c:pt>
                <c:pt idx="26">
                  <c:v>2597.59</c:v>
                </c:pt>
                <c:pt idx="27">
                  <c:v>2391.9</c:v>
                </c:pt>
                <c:pt idx="28">
                  <c:v>2298.8200000000002</c:v>
                </c:pt>
                <c:pt idx="29">
                  <c:v>2549.04</c:v>
                </c:pt>
                <c:pt idx="30">
                  <c:v>2639.5</c:v>
                </c:pt>
                <c:pt idx="31">
                  <c:v>2453.5700000000002</c:v>
                </c:pt>
                <c:pt idx="32">
                  <c:v>2259.5700000000002</c:v>
                </c:pt>
                <c:pt idx="33">
                  <c:v>2494.87</c:v>
                </c:pt>
                <c:pt idx="34">
                  <c:v>2568.73</c:v>
                </c:pt>
                <c:pt idx="35">
                  <c:v>2387.02</c:v>
                </c:pt>
                <c:pt idx="36">
                  <c:v>2235.11</c:v>
                </c:pt>
                <c:pt idx="37">
                  <c:v>2487.19</c:v>
                </c:pt>
                <c:pt idx="38">
                  <c:v>2540.34</c:v>
                </c:pt>
                <c:pt idx="39">
                  <c:v>2348.38</c:v>
                </c:pt>
                <c:pt idx="40">
                  <c:v>2093.0100000000002</c:v>
                </c:pt>
                <c:pt idx="41">
                  <c:v>2348.9</c:v>
                </c:pt>
                <c:pt idx="42">
                  <c:v>2446.21</c:v>
                </c:pt>
                <c:pt idx="43">
                  <c:v>2244.38</c:v>
                </c:pt>
                <c:pt idx="44">
                  <c:v>2053.5300000000002</c:v>
                </c:pt>
                <c:pt idx="45">
                  <c:v>2311.67</c:v>
                </c:pt>
                <c:pt idx="46">
                  <c:v>2405.87</c:v>
                </c:pt>
                <c:pt idx="47">
                  <c:v>2206.5100000000002</c:v>
                </c:pt>
                <c:pt idx="48">
                  <c:v>2009.41</c:v>
                </c:pt>
                <c:pt idx="49">
                  <c:v>2036.05</c:v>
                </c:pt>
                <c:pt idx="50">
                  <c:v>2256.0500000000002</c:v>
                </c:pt>
                <c:pt idx="51">
                  <c:v>2040.71</c:v>
                </c:pt>
                <c:pt idx="52">
                  <c:v>1880.41</c:v>
                </c:pt>
                <c:pt idx="53">
                  <c:v>2159.64</c:v>
                </c:pt>
                <c:pt idx="54">
                  <c:v>2275.4699999999998</c:v>
                </c:pt>
                <c:pt idx="55">
                  <c:v>2043.89</c:v>
                </c:pt>
                <c:pt idx="56">
                  <c:v>1750.43</c:v>
                </c:pt>
                <c:pt idx="57">
                  <c:v>1866.45</c:v>
                </c:pt>
                <c:pt idx="58">
                  <c:v>1935.45</c:v>
                </c:pt>
                <c:pt idx="59">
                  <c:v>1843.54</c:v>
                </c:pt>
                <c:pt idx="60">
                  <c:v>1726.31</c:v>
                </c:pt>
                <c:pt idx="61">
                  <c:v>1858.67</c:v>
                </c:pt>
                <c:pt idx="62">
                  <c:v>1870.61</c:v>
                </c:pt>
                <c:pt idx="63">
                  <c:v>1772.38</c:v>
                </c:pt>
                <c:pt idx="64">
                  <c:v>2059.7399999999998</c:v>
                </c:pt>
                <c:pt idx="65">
                  <c:v>2199.52</c:v>
                </c:pt>
                <c:pt idx="66">
                  <c:v>2281.79</c:v>
                </c:pt>
                <c:pt idx="67">
                  <c:v>2042.81</c:v>
                </c:pt>
                <c:pt idx="68">
                  <c:v>1996.95</c:v>
                </c:pt>
                <c:pt idx="69">
                  <c:v>2116.56</c:v>
                </c:pt>
                <c:pt idx="70">
                  <c:v>2178.6799999999998</c:v>
                </c:pt>
                <c:pt idx="71">
                  <c:v>2030.55</c:v>
                </c:pt>
              </c:numCache>
            </c:numRef>
          </c:val>
          <c:smooth val="0"/>
          <c:extLst>
            <c:ext xmlns:c16="http://schemas.microsoft.com/office/drawing/2014/chart" uri="{C3380CC4-5D6E-409C-BE32-E72D297353CC}">
              <c16:uniqueId val="{00000008-866A-4FF1-B99B-C30F66AF6D3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23466263959835051"/>
          <c:y val="0.8410046474440751"/>
          <c:w val="0.64897558210578443"/>
          <c:h val="0.136545366066429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rgbClr val="1E00BE"/>
                </a:solidFill>
                <a:latin typeface="+mn-lt"/>
                <a:ea typeface="Roboto" panose="02000000000000000000" pitchFamily="2" charset="0"/>
                <a:cs typeface="+mn-cs"/>
              </a:defRPr>
            </a:pPr>
            <a:r>
              <a:rPr lang="sv-SE" sz="1000" b="1">
                <a:latin typeface="+mn-lt"/>
              </a:rPr>
              <a:t>Mobila utsläpp av växthusgaser (index 100=2008K1)</a:t>
            </a:r>
          </a:p>
          <a:p>
            <a:pPr>
              <a:defRPr sz="1000"/>
            </a:pPr>
            <a:r>
              <a:rPr lang="sv-SE" sz="1000" b="0" i="0" u="none" strike="noStrike" kern="1200" spc="0" baseline="0">
                <a:solidFill>
                  <a:srgbClr val="1E00BE"/>
                </a:solidFill>
                <a:latin typeface="+mn-lt"/>
                <a:ea typeface="Roboto" panose="02000000000000000000" pitchFamily="2" charset="0"/>
              </a:rPr>
              <a:t>Mobile greenhouse gas emissions  (index 100=2008Q1)</a:t>
            </a:r>
            <a:endParaRPr lang="sv-SE" sz="1000">
              <a:latin typeface="+mn-l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6.5288301076995348E-2"/>
          <c:y val="9.8838729242481285E-2"/>
          <c:w val="0.92188192074100894"/>
          <c:h val="0.72391921224506872"/>
        </c:manualLayout>
      </c:layout>
      <c:lineChart>
        <c:grouping val="standard"/>
        <c:varyColors val="0"/>
        <c:ser>
          <c:idx val="0"/>
          <c:order val="0"/>
          <c:tx>
            <c:strRef>
              <c:f>'1b Mobila utsläpp'!$C$15</c:f>
              <c:strCache>
                <c:ptCount val="1"/>
                <c:pt idx="0">
                  <c:v>H49.4-5 Väg- och rörtransport </c:v>
                </c:pt>
              </c:strCache>
            </c:strRef>
          </c:tx>
          <c:spPr>
            <a:ln w="2540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0-4A95-4067-9710-F571178EE7B0}"/>
              </c:ext>
            </c:extLst>
          </c:dPt>
          <c:dPt>
            <c:idx val="8"/>
            <c:marker>
              <c:symbol val="none"/>
            </c:marker>
            <c:bubble3D val="0"/>
            <c:extLst>
              <c:ext xmlns:c16="http://schemas.microsoft.com/office/drawing/2014/chart" uri="{C3380CC4-5D6E-409C-BE32-E72D297353CC}">
                <c16:uniqueId val="{00000001-4A95-4067-9710-F571178EE7B0}"/>
              </c:ext>
            </c:extLst>
          </c:dPt>
          <c:dPt>
            <c:idx val="12"/>
            <c:marker>
              <c:symbol val="none"/>
            </c:marker>
            <c:bubble3D val="0"/>
            <c:extLst>
              <c:ext xmlns:c16="http://schemas.microsoft.com/office/drawing/2014/chart" uri="{C3380CC4-5D6E-409C-BE32-E72D297353CC}">
                <c16:uniqueId val="{00000002-4A95-4067-9710-F571178EE7B0}"/>
              </c:ext>
            </c:extLst>
          </c:dPt>
          <c:dPt>
            <c:idx val="16"/>
            <c:marker>
              <c:symbol val="none"/>
            </c:marker>
            <c:bubble3D val="0"/>
            <c:extLst>
              <c:ext xmlns:c16="http://schemas.microsoft.com/office/drawing/2014/chart" uri="{C3380CC4-5D6E-409C-BE32-E72D297353CC}">
                <c16:uniqueId val="{00000003-4A95-4067-9710-F571178EE7B0}"/>
              </c:ext>
            </c:extLst>
          </c:dPt>
          <c:cat>
            <c:strRef>
              <c:f>'1b Mobila utsläpp'!$D$14:$BW$14</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'1b Mobila utsläpp'!$D$15:$BW$15</c:f>
              <c:numCache>
                <c:formatCode>#,##0</c:formatCode>
                <c:ptCount val="72"/>
                <c:pt idx="0">
                  <c:v>100</c:v>
                </c:pt>
                <c:pt idx="1">
                  <c:v>110.62257129345971</c:v>
                </c:pt>
                <c:pt idx="2">
                  <c:v>106.45804634331886</c:v>
                </c:pt>
                <c:pt idx="3">
                  <c:v>108.62203672101485</c:v>
                </c:pt>
                <c:pt idx="4">
                  <c:v>94.370540946193231</c:v>
                </c:pt>
                <c:pt idx="5">
                  <c:v>101.9110964903263</c:v>
                </c:pt>
                <c:pt idx="6">
                  <c:v>101.83091062359931</c:v>
                </c:pt>
                <c:pt idx="7">
                  <c:v>103.50453358554188</c:v>
                </c:pt>
                <c:pt idx="8">
                  <c:v>95.920801036248122</c:v>
                </c:pt>
                <c:pt idx="9">
                  <c:v>102.37781935563459</c:v>
                </c:pt>
                <c:pt idx="10">
                  <c:v>103.27014412895532</c:v>
                </c:pt>
                <c:pt idx="11">
                  <c:v>108.88418282377614</c:v>
                </c:pt>
                <c:pt idx="12">
                  <c:v>94.957542611592004</c:v>
                </c:pt>
                <c:pt idx="13">
                  <c:v>102.1979151674651</c:v>
                </c:pt>
                <c:pt idx="14">
                  <c:v>102.24212019655816</c:v>
                </c:pt>
                <c:pt idx="15">
                  <c:v>102.11361720500854</c:v>
                </c:pt>
                <c:pt idx="16">
                  <c:v>87.814832329296635</c:v>
                </c:pt>
                <c:pt idx="17">
                  <c:v>90.367415753438735</c:v>
                </c:pt>
                <c:pt idx="18">
                  <c:v>90.015831568558909</c:v>
                </c:pt>
                <c:pt idx="19">
                  <c:v>91.648333573205591</c:v>
                </c:pt>
                <c:pt idx="20">
                  <c:v>78.461870592347395</c:v>
                </c:pt>
                <c:pt idx="21">
                  <c:v>84.671135144026152</c:v>
                </c:pt>
                <c:pt idx="22">
                  <c:v>84.521043649896171</c:v>
                </c:pt>
                <c:pt idx="23">
                  <c:v>82.943026913666557</c:v>
                </c:pt>
                <c:pt idx="24">
                  <c:v>74.019779180459324</c:v>
                </c:pt>
                <c:pt idx="25">
                  <c:v>80.467545284454218</c:v>
                </c:pt>
                <c:pt idx="26">
                  <c:v>80.360630795484923</c:v>
                </c:pt>
                <c:pt idx="27">
                  <c:v>81.063799165244561</c:v>
                </c:pt>
                <c:pt idx="28">
                  <c:v>71.602894915393634</c:v>
                </c:pt>
                <c:pt idx="29">
                  <c:v>75.907231120340484</c:v>
                </c:pt>
                <c:pt idx="30">
                  <c:v>74.845282398174234</c:v>
                </c:pt>
                <c:pt idx="31">
                  <c:v>76.215638300059624</c:v>
                </c:pt>
                <c:pt idx="32">
                  <c:v>61.213685054588076</c:v>
                </c:pt>
                <c:pt idx="33">
                  <c:v>67.186504101815487</c:v>
                </c:pt>
                <c:pt idx="34">
                  <c:v>68.27004132656208</c:v>
                </c:pt>
                <c:pt idx="35">
                  <c:v>68.290601805210017</c:v>
                </c:pt>
                <c:pt idx="36">
                  <c:v>59.073339227337208</c:v>
                </c:pt>
                <c:pt idx="37">
                  <c:v>64.268972181672382</c:v>
                </c:pt>
                <c:pt idx="38">
                  <c:v>63.811501531755667</c:v>
                </c:pt>
                <c:pt idx="39">
                  <c:v>62.610769578715789</c:v>
                </c:pt>
                <c:pt idx="40">
                  <c:v>53.900322799514768</c:v>
                </c:pt>
                <c:pt idx="41">
                  <c:v>60.970043382609951</c:v>
                </c:pt>
                <c:pt idx="42">
                  <c:v>61.113966733145553</c:v>
                </c:pt>
                <c:pt idx="43">
                  <c:v>58.565495404733028</c:v>
                </c:pt>
                <c:pt idx="44">
                  <c:v>53.664905318995828</c:v>
                </c:pt>
                <c:pt idx="45">
                  <c:v>60.726401710631826</c:v>
                </c:pt>
                <c:pt idx="46">
                  <c:v>60.861072845775844</c:v>
                </c:pt>
                <c:pt idx="47">
                  <c:v>58.319797684890098</c:v>
                </c:pt>
                <c:pt idx="48">
                  <c:v>53.688549869440962</c:v>
                </c:pt>
                <c:pt idx="49">
                  <c:v>53.477804963299548</c:v>
                </c:pt>
                <c:pt idx="50">
                  <c:v>56.421037481752577</c:v>
                </c:pt>
                <c:pt idx="51">
                  <c:v>57.374015667084734</c:v>
                </c:pt>
                <c:pt idx="52">
                  <c:v>52.913419824413509</c:v>
                </c:pt>
                <c:pt idx="53">
                  <c:v>60.814811768817975</c:v>
                </c:pt>
                <c:pt idx="54">
                  <c:v>59.432119579743812</c:v>
                </c:pt>
                <c:pt idx="55">
                  <c:v>57.095421181405101</c:v>
                </c:pt>
                <c:pt idx="56">
                  <c:v>51.098957583732549</c:v>
                </c:pt>
                <c:pt idx="57">
                  <c:v>51.123630158110075</c:v>
                </c:pt>
                <c:pt idx="58">
                  <c:v>51.300450274482387</c:v>
                </c:pt>
                <c:pt idx="59">
                  <c:v>52.376791331702201</c:v>
                </c:pt>
                <c:pt idx="60">
                  <c:v>50.071961675267794</c:v>
                </c:pt>
                <c:pt idx="61">
                  <c:v>51.861751341571235</c:v>
                </c:pt>
                <c:pt idx="62">
                  <c:v>51.144190636758026</c:v>
                </c:pt>
                <c:pt idx="63">
                  <c:v>52.00567469210683</c:v>
                </c:pt>
                <c:pt idx="64">
                  <c:v>64.784012171803354</c:v>
                </c:pt>
                <c:pt idx="65">
                  <c:v>68.057240372555867</c:v>
                </c:pt>
                <c:pt idx="66">
                  <c:v>68.537327548985346</c:v>
                </c:pt>
                <c:pt idx="67">
                  <c:v>64.014022246437904</c:v>
                </c:pt>
                <c:pt idx="68">
                  <c:v>60.59892674301458</c:v>
                </c:pt>
                <c:pt idx="69">
                  <c:v>63.803277340296482</c:v>
                </c:pt>
                <c:pt idx="70">
                  <c:v>63.444496987889877</c:v>
                </c:pt>
                <c:pt idx="71">
                  <c:v>61.67218372843719</c:v>
                </c:pt>
              </c:numCache>
            </c:numRef>
          </c:val>
          <c:smooth val="0"/>
          <c:extLst>
            <c:ext xmlns:c16="http://schemas.microsoft.com/office/drawing/2014/chart" uri="{C3380CC4-5D6E-409C-BE32-E72D297353CC}">
              <c16:uniqueId val="{00000004-4A95-4067-9710-F571178EE7B0}"/>
            </c:ext>
          </c:extLst>
        </c:ser>
        <c:ser>
          <c:idx val="1"/>
          <c:order val="1"/>
          <c:tx>
            <c:strRef>
              <c:f>'1b Mobila utsläpp'!$C$16</c:f>
              <c:strCache>
                <c:ptCount val="1"/>
                <c:pt idx="0">
                  <c:v>H50 Sjötransport</c:v>
                </c:pt>
              </c:strCache>
            </c:strRef>
          </c:tx>
          <c:spPr>
            <a:ln w="2540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5-4A95-4067-9710-F571178EE7B0}"/>
              </c:ext>
            </c:extLst>
          </c:dPt>
          <c:dPt>
            <c:idx val="8"/>
            <c:marker>
              <c:symbol val="none"/>
            </c:marker>
            <c:bubble3D val="0"/>
            <c:extLst>
              <c:ext xmlns:c16="http://schemas.microsoft.com/office/drawing/2014/chart" uri="{C3380CC4-5D6E-409C-BE32-E72D297353CC}">
                <c16:uniqueId val="{00000006-4A95-4067-9710-F571178EE7B0}"/>
              </c:ext>
            </c:extLst>
          </c:dPt>
          <c:dPt>
            <c:idx val="12"/>
            <c:marker>
              <c:symbol val="none"/>
            </c:marker>
            <c:bubble3D val="0"/>
            <c:extLst>
              <c:ext xmlns:c16="http://schemas.microsoft.com/office/drawing/2014/chart" uri="{C3380CC4-5D6E-409C-BE32-E72D297353CC}">
                <c16:uniqueId val="{00000007-4A95-4067-9710-F571178EE7B0}"/>
              </c:ext>
            </c:extLst>
          </c:dPt>
          <c:dPt>
            <c:idx val="16"/>
            <c:marker>
              <c:symbol val="none"/>
            </c:marker>
            <c:bubble3D val="0"/>
            <c:extLst>
              <c:ext xmlns:c16="http://schemas.microsoft.com/office/drawing/2014/chart" uri="{C3380CC4-5D6E-409C-BE32-E72D297353CC}">
                <c16:uniqueId val="{00000008-4A95-4067-9710-F571178EE7B0}"/>
              </c:ext>
            </c:extLst>
          </c:dPt>
          <c:cat>
            <c:strRef>
              <c:f>'1b Mobila utsläpp'!$D$14:$BW$14</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'1b Mobila utsläpp'!$D$16:$BW$16</c:f>
              <c:numCache>
                <c:formatCode>#,##0</c:formatCode>
                <c:ptCount val="72"/>
                <c:pt idx="0">
                  <c:v>100</c:v>
                </c:pt>
                <c:pt idx="1">
                  <c:v>104.8130931628898</c:v>
                </c:pt>
                <c:pt idx="2">
                  <c:v>104.38795274065467</c:v>
                </c:pt>
                <c:pt idx="3">
                  <c:v>109.49157466589192</c:v>
                </c:pt>
                <c:pt idx="4">
                  <c:v>87.351346116598876</c:v>
                </c:pt>
                <c:pt idx="5">
                  <c:v>92.740654658144493</c:v>
                </c:pt>
                <c:pt idx="6">
                  <c:v>91.288010846407133</c:v>
                </c:pt>
                <c:pt idx="7">
                  <c:v>94.696881657950811</c:v>
                </c:pt>
                <c:pt idx="8">
                  <c:v>99.357931435212095</c:v>
                </c:pt>
                <c:pt idx="9">
                  <c:v>90.05616889405384</c:v>
                </c:pt>
                <c:pt idx="10">
                  <c:v>89.42087933372072</c:v>
                </c:pt>
                <c:pt idx="11">
                  <c:v>89.93802053069922</c:v>
                </c:pt>
                <c:pt idx="12">
                  <c:v>65.369939957389121</c:v>
                </c:pt>
                <c:pt idx="13">
                  <c:v>61.754793724578739</c:v>
                </c:pt>
                <c:pt idx="14">
                  <c:v>58.636451675382538</c:v>
                </c:pt>
                <c:pt idx="15">
                  <c:v>49.306604687197371</c:v>
                </c:pt>
                <c:pt idx="16">
                  <c:v>37.891729614565179</c:v>
                </c:pt>
                <c:pt idx="17">
                  <c:v>41.503970559752084</c:v>
                </c:pt>
                <c:pt idx="18">
                  <c:v>43.710052295177228</c:v>
                </c:pt>
                <c:pt idx="19">
                  <c:v>49.048034088708121</c:v>
                </c:pt>
                <c:pt idx="20">
                  <c:v>56.609529343404994</c:v>
                </c:pt>
                <c:pt idx="21">
                  <c:v>61.769320162696118</c:v>
                </c:pt>
                <c:pt idx="22">
                  <c:v>44.650397055975212</c:v>
                </c:pt>
                <c:pt idx="23">
                  <c:v>44.63199690102654</c:v>
                </c:pt>
                <c:pt idx="24">
                  <c:v>44.644586480728258</c:v>
                </c:pt>
                <c:pt idx="25">
                  <c:v>53.480534572922721</c:v>
                </c:pt>
                <c:pt idx="26">
                  <c:v>72.036606624055793</c:v>
                </c:pt>
                <c:pt idx="27">
                  <c:v>50.158822390083287</c:v>
                </c:pt>
                <c:pt idx="28">
                  <c:v>78.790431919426695</c:v>
                </c:pt>
                <c:pt idx="29">
                  <c:v>70.727290335076518</c:v>
                </c:pt>
                <c:pt idx="30">
                  <c:v>80.797985667247744</c:v>
                </c:pt>
                <c:pt idx="31">
                  <c:v>60.927755181096266</c:v>
                </c:pt>
                <c:pt idx="32">
                  <c:v>88.042804570985865</c:v>
                </c:pt>
                <c:pt idx="33">
                  <c:v>74.767576990122024</c:v>
                </c:pt>
                <c:pt idx="34">
                  <c:v>93.452450125895808</c:v>
                </c:pt>
                <c:pt idx="35">
                  <c:v>88.802053069920589</c:v>
                </c:pt>
                <c:pt idx="36">
                  <c:v>77.558589967073416</c:v>
                </c:pt>
                <c:pt idx="37">
                  <c:v>74.932209955452265</c:v>
                </c:pt>
                <c:pt idx="38">
                  <c:v>77.036606624055793</c:v>
                </c:pt>
                <c:pt idx="39">
                  <c:v>78.15514235909356</c:v>
                </c:pt>
                <c:pt idx="40">
                  <c:v>73.631609529343407</c:v>
                </c:pt>
                <c:pt idx="41">
                  <c:v>83.010846407127644</c:v>
                </c:pt>
                <c:pt idx="42">
                  <c:v>89.084834398605466</c:v>
                </c:pt>
                <c:pt idx="43">
                  <c:v>79.777261282200271</c:v>
                </c:pt>
                <c:pt idx="44">
                  <c:v>74.695913228742981</c:v>
                </c:pt>
                <c:pt idx="45">
                  <c:v>83.747821034282396</c:v>
                </c:pt>
                <c:pt idx="46">
                  <c:v>90.790238233585129</c:v>
                </c:pt>
                <c:pt idx="47">
                  <c:v>77.956614371489451</c:v>
                </c:pt>
                <c:pt idx="48">
                  <c:v>73.718768158047652</c:v>
                </c:pt>
                <c:pt idx="49">
                  <c:v>62.703854348247148</c:v>
                </c:pt>
                <c:pt idx="50">
                  <c:v>70.484214603912463</c:v>
                </c:pt>
                <c:pt idx="51">
                  <c:v>65.225644005423206</c:v>
                </c:pt>
                <c:pt idx="52">
                  <c:v>67.708696494286272</c:v>
                </c:pt>
                <c:pt idx="53">
                  <c:v>73.243269417005621</c:v>
                </c:pt>
                <c:pt idx="54">
                  <c:v>64.502227387177996</c:v>
                </c:pt>
                <c:pt idx="55">
                  <c:v>70.152043385628517</c:v>
                </c:pt>
                <c:pt idx="56">
                  <c:v>73.416618245206294</c:v>
                </c:pt>
                <c:pt idx="57">
                  <c:v>79.732713538640326</c:v>
                </c:pt>
                <c:pt idx="58">
                  <c:v>69.174898314933174</c:v>
                </c:pt>
                <c:pt idx="59">
                  <c:v>75.694363742010466</c:v>
                </c:pt>
                <c:pt idx="60">
                  <c:v>70.887081154367621</c:v>
                </c:pt>
                <c:pt idx="61">
                  <c:v>77.895603331396472</c:v>
                </c:pt>
                <c:pt idx="62">
                  <c:v>80.191748983149338</c:v>
                </c:pt>
                <c:pt idx="63">
                  <c:v>70.218865000968449</c:v>
                </c:pt>
                <c:pt idx="64">
                  <c:v>71.630834785977143</c:v>
                </c:pt>
                <c:pt idx="65">
                  <c:v>78.695525857059863</c:v>
                </c:pt>
                <c:pt idx="66">
                  <c:v>82.634127445283752</c:v>
                </c:pt>
                <c:pt idx="67">
                  <c:v>70.439666860352517</c:v>
                </c:pt>
                <c:pt idx="68">
                  <c:v>65.530699205888055</c:v>
                </c:pt>
                <c:pt idx="69">
                  <c:v>71.63374007360062</c:v>
                </c:pt>
                <c:pt idx="70">
                  <c:v>74.692039511911673</c:v>
                </c:pt>
                <c:pt idx="71">
                  <c:v>68.897927561495266</c:v>
                </c:pt>
              </c:numCache>
            </c:numRef>
          </c:val>
          <c:smooth val="0"/>
          <c:extLst>
            <c:ext xmlns:c16="http://schemas.microsoft.com/office/drawing/2014/chart" uri="{C3380CC4-5D6E-409C-BE32-E72D297353CC}">
              <c16:uniqueId val="{00000009-4A95-4067-9710-F571178EE7B0}"/>
            </c:ext>
          </c:extLst>
        </c:ser>
        <c:ser>
          <c:idx val="2"/>
          <c:order val="2"/>
          <c:tx>
            <c:strRef>
              <c:f>'1b Mobila utsläpp'!$C$17</c:f>
              <c:strCache>
                <c:ptCount val="1"/>
                <c:pt idx="0">
                  <c:v>H51 Lufttransport</c:v>
                </c:pt>
              </c:strCache>
            </c:strRef>
          </c:tx>
          <c:spPr>
            <a:ln w="25400" cap="rnd">
              <a:solidFill>
                <a:schemeClr val="accent3"/>
              </a:solidFill>
              <a:round/>
            </a:ln>
            <a:effectLst/>
          </c:spPr>
          <c:marker>
            <c:symbol val="none"/>
          </c:marker>
          <c:cat>
            <c:strRef>
              <c:f>'1b Mobila utsläpp'!$D$14:$BW$14</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'1b Mobila utsläpp'!$D$17:$BW$17</c:f>
              <c:numCache>
                <c:formatCode>#,##0</c:formatCode>
                <c:ptCount val="72"/>
                <c:pt idx="0">
                  <c:v>100</c:v>
                </c:pt>
                <c:pt idx="1">
                  <c:v>107.3262422719903</c:v>
                </c:pt>
                <c:pt idx="2">
                  <c:v>102.68676394605092</c:v>
                </c:pt>
                <c:pt idx="3">
                  <c:v>102.33399255260392</c:v>
                </c:pt>
                <c:pt idx="4">
                  <c:v>85.700286849466394</c:v>
                </c:pt>
                <c:pt idx="5">
                  <c:v>93.115612806670583</c:v>
                </c:pt>
                <c:pt idx="6">
                  <c:v>87.74208491456875</c:v>
                </c:pt>
                <c:pt idx="7">
                  <c:v>82.603737951431583</c:v>
                </c:pt>
                <c:pt idx="8">
                  <c:v>80.283998788461886</c:v>
                </c:pt>
                <c:pt idx="9">
                  <c:v>85.98179129474228</c:v>
                </c:pt>
                <c:pt idx="10">
                  <c:v>91.765104138828008</c:v>
                </c:pt>
                <c:pt idx="11">
                  <c:v>90.997202772284297</c:v>
                </c:pt>
                <c:pt idx="12">
                  <c:v>89.716179378908549</c:v>
                </c:pt>
                <c:pt idx="13">
                  <c:v>100.4240383416181</c:v>
                </c:pt>
                <c:pt idx="14">
                  <c:v>96.108824629857281</c:v>
                </c:pt>
                <c:pt idx="15">
                  <c:v>91.839934434407695</c:v>
                </c:pt>
                <c:pt idx="16">
                  <c:v>86.658827302367854</c:v>
                </c:pt>
                <c:pt idx="17">
                  <c:v>93.368610472678029</c:v>
                </c:pt>
                <c:pt idx="18">
                  <c:v>93.315160261549707</c:v>
                </c:pt>
                <c:pt idx="19">
                  <c:v>89.523758618846543</c:v>
                </c:pt>
                <c:pt idx="20">
                  <c:v>85.057102642222105</c:v>
                </c:pt>
                <c:pt idx="21">
                  <c:v>95.062982165446215</c:v>
                </c:pt>
                <c:pt idx="22">
                  <c:v>96.933739554937901</c:v>
                </c:pt>
                <c:pt idx="23">
                  <c:v>95.481675485951499</c:v>
                </c:pt>
                <c:pt idx="24">
                  <c:v>88.38170577440448</c:v>
                </c:pt>
                <c:pt idx="25">
                  <c:v>97.972455324531865</c:v>
                </c:pt>
                <c:pt idx="26">
                  <c:v>100.36880645678552</c:v>
                </c:pt>
                <c:pt idx="27">
                  <c:v>91.651077021754233</c:v>
                </c:pt>
                <c:pt idx="28">
                  <c:v>91.041744614891229</c:v>
                </c:pt>
                <c:pt idx="29">
                  <c:v>89.593243893313385</c:v>
                </c:pt>
                <c:pt idx="30">
                  <c:v>90.753113474798226</c:v>
                </c:pt>
                <c:pt idx="31">
                  <c:v>103.52415058706148</c:v>
                </c:pt>
                <c:pt idx="32">
                  <c:v>101.60350633385002</c:v>
                </c:pt>
                <c:pt idx="33">
                  <c:v>115.12106472820567</c:v>
                </c:pt>
                <c:pt idx="34">
                  <c:v>118.50089974522066</c:v>
                </c:pt>
                <c:pt idx="35">
                  <c:v>118.91781139202166</c:v>
                </c:pt>
                <c:pt idx="36">
                  <c:v>109.07050082847827</c:v>
                </c:pt>
                <c:pt idx="37">
                  <c:v>116.03506333850018</c:v>
                </c:pt>
                <c:pt idx="38">
                  <c:v>124.5888787927379</c:v>
                </c:pt>
                <c:pt idx="39">
                  <c:v>115.79631906212695</c:v>
                </c:pt>
                <c:pt idx="40">
                  <c:v>102.36428100557664</c:v>
                </c:pt>
                <c:pt idx="41">
                  <c:v>115.82482584139542</c:v>
                </c:pt>
                <c:pt idx="42">
                  <c:v>115.85511429436812</c:v>
                </c:pt>
                <c:pt idx="43">
                  <c:v>111.22810768435869</c:v>
                </c:pt>
                <c:pt idx="44">
                  <c:v>97.017478219038964</c:v>
                </c:pt>
                <c:pt idx="45">
                  <c:v>109.75822687832949</c:v>
                </c:pt>
                <c:pt idx="46">
                  <c:v>109.7813886364851</c:v>
                </c:pt>
                <c:pt idx="47">
                  <c:v>105.4251964295259</c:v>
                </c:pt>
                <c:pt idx="48">
                  <c:v>81.180180661713621</c:v>
                </c:pt>
                <c:pt idx="49">
                  <c:v>18.142783330660823</c:v>
                </c:pt>
                <c:pt idx="50">
                  <c:v>28.526377679191839</c:v>
                </c:pt>
                <c:pt idx="51">
                  <c:v>25.921570723537695</c:v>
                </c:pt>
                <c:pt idx="52">
                  <c:v>30.457711974628964</c:v>
                </c:pt>
                <c:pt idx="53">
                  <c:v>34.828157571222405</c:v>
                </c:pt>
                <c:pt idx="54">
                  <c:v>58.508382774778624</c:v>
                </c:pt>
                <c:pt idx="55">
                  <c:v>63.09084754218113</c:v>
                </c:pt>
                <c:pt idx="56">
                  <c:v>64.897464678318812</c:v>
                </c:pt>
                <c:pt idx="57">
                  <c:v>74.146132877224872</c:v>
                </c:pt>
                <c:pt idx="58">
                  <c:v>124.63342063534483</c:v>
                </c:pt>
                <c:pt idx="59">
                  <c:v>134.49676626222674</c:v>
                </c:pt>
                <c:pt idx="60">
                  <c:v>92.923192046608577</c:v>
                </c:pt>
                <c:pt idx="61">
                  <c:v>123.19382828228839</c:v>
                </c:pt>
                <c:pt idx="62">
                  <c:v>134.3471056710674</c:v>
                </c:pt>
                <c:pt idx="63">
                  <c:v>107.27101038715772</c:v>
                </c:pt>
                <c:pt idx="64">
                  <c:v>94.125821796996092</c:v>
                </c:pt>
                <c:pt idx="65">
                  <c:v>129.44750298430344</c:v>
                </c:pt>
                <c:pt idx="66">
                  <c:v>136.57776114882321</c:v>
                </c:pt>
                <c:pt idx="67">
                  <c:v>112.0227341564666</c:v>
                </c:pt>
                <c:pt idx="68">
                  <c:v>106.77748677107274</c:v>
                </c:pt>
                <c:pt idx="69">
                  <c:v>134.46469613554973</c:v>
                </c:pt>
                <c:pt idx="70">
                  <c:v>148.19783704812301</c:v>
                </c:pt>
                <c:pt idx="71">
                  <c:v>118.07329805619401</c:v>
                </c:pt>
              </c:numCache>
            </c:numRef>
          </c:val>
          <c:smooth val="0"/>
          <c:extLst>
            <c:ext xmlns:c16="http://schemas.microsoft.com/office/drawing/2014/chart" uri="{C3380CC4-5D6E-409C-BE32-E72D297353CC}">
              <c16:uniqueId val="{0000000A-4A95-4067-9710-F571178EE7B0}"/>
            </c:ext>
          </c:extLst>
        </c:ser>
        <c:ser>
          <c:idx val="3"/>
          <c:order val="3"/>
          <c:tx>
            <c:strRef>
              <c:f>'1b Mobila utsläpp'!$C$18</c:f>
              <c:strCache>
                <c:ptCount val="1"/>
                <c:pt idx="0">
                  <c:v>Privat konsumtion av bensin och diesel</c:v>
                </c:pt>
              </c:strCache>
            </c:strRef>
          </c:tx>
          <c:spPr>
            <a:ln w="25400" cap="rnd">
              <a:solidFill>
                <a:schemeClr val="accent4"/>
              </a:solidFill>
              <a:round/>
            </a:ln>
            <a:effectLst/>
          </c:spPr>
          <c:marker>
            <c:symbol val="none"/>
          </c:marker>
          <c:cat>
            <c:strRef>
              <c:f>'1b Mobila utsläpp'!$D$14:$BW$14</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'1b Mobila utsläpp'!$D$18:$BW$18</c:f>
              <c:numCache>
                <c:formatCode>#,##0</c:formatCode>
                <c:ptCount val="72"/>
                <c:pt idx="0">
                  <c:v>100</c:v>
                </c:pt>
                <c:pt idx="1">
                  <c:v>113.9879636721742</c:v>
                </c:pt>
                <c:pt idx="2">
                  <c:v>116.34139402560454</c:v>
                </c:pt>
                <c:pt idx="3">
                  <c:v>104.6622168727432</c:v>
                </c:pt>
                <c:pt idx="4">
                  <c:v>99.033154612101967</c:v>
                </c:pt>
                <c:pt idx="5">
                  <c:v>115.28788707736075</c:v>
                </c:pt>
                <c:pt idx="6">
                  <c:v>118.97275413064887</c:v>
                </c:pt>
                <c:pt idx="7">
                  <c:v>103.98774482985009</c:v>
                </c:pt>
                <c:pt idx="8">
                  <c:v>96.623700623700628</c:v>
                </c:pt>
                <c:pt idx="9">
                  <c:v>110.75084801400592</c:v>
                </c:pt>
                <c:pt idx="10">
                  <c:v>116.5033373454426</c:v>
                </c:pt>
                <c:pt idx="11">
                  <c:v>102.98457161615056</c:v>
                </c:pt>
                <c:pt idx="12">
                  <c:v>93.36995294890032</c:v>
                </c:pt>
                <c:pt idx="13">
                  <c:v>107.87569755990809</c:v>
                </c:pt>
                <c:pt idx="14">
                  <c:v>109.63562753036437</c:v>
                </c:pt>
                <c:pt idx="15">
                  <c:v>96.514279461647888</c:v>
                </c:pt>
                <c:pt idx="16">
                  <c:v>92.182076813655769</c:v>
                </c:pt>
                <c:pt idx="17">
                  <c:v>101.97833460991355</c:v>
                </c:pt>
                <c:pt idx="18">
                  <c:v>105.16993106466789</c:v>
                </c:pt>
                <c:pt idx="19">
                  <c:v>94.022978444031082</c:v>
                </c:pt>
                <c:pt idx="20">
                  <c:v>89.479811795601279</c:v>
                </c:pt>
                <c:pt idx="21">
                  <c:v>102.65893423788161</c:v>
                </c:pt>
                <c:pt idx="22">
                  <c:v>106.33767370609478</c:v>
                </c:pt>
                <c:pt idx="23">
                  <c:v>93.472371156581687</c:v>
                </c:pt>
                <c:pt idx="24">
                  <c:v>88.539665171244124</c:v>
                </c:pt>
                <c:pt idx="25">
                  <c:v>103.03971988182514</c:v>
                </c:pt>
                <c:pt idx="26">
                  <c:v>105.78575336470072</c:v>
                </c:pt>
                <c:pt idx="27">
                  <c:v>94.962249699091799</c:v>
                </c:pt>
                <c:pt idx="28">
                  <c:v>90.879527300579937</c:v>
                </c:pt>
                <c:pt idx="29">
                  <c:v>103.77984462194989</c:v>
                </c:pt>
                <c:pt idx="30">
                  <c:v>107.89364263048473</c:v>
                </c:pt>
                <c:pt idx="31">
                  <c:v>98.065433854907553</c:v>
                </c:pt>
                <c:pt idx="32">
                  <c:v>89.7039063354853</c:v>
                </c:pt>
                <c:pt idx="33">
                  <c:v>102.50968377284167</c:v>
                </c:pt>
                <c:pt idx="34">
                  <c:v>106.07900207900207</c:v>
                </c:pt>
                <c:pt idx="35">
                  <c:v>95.842871211292263</c:v>
                </c:pt>
                <c:pt idx="36">
                  <c:v>88.621074515811358</c:v>
                </c:pt>
                <c:pt idx="37">
                  <c:v>102.13896487580698</c:v>
                </c:pt>
                <c:pt idx="38">
                  <c:v>104.81715723820986</c:v>
                </c:pt>
                <c:pt idx="39">
                  <c:v>94.48604880183828</c:v>
                </c:pt>
                <c:pt idx="40">
                  <c:v>83.092679724258673</c:v>
                </c:pt>
                <c:pt idx="41">
                  <c:v>96.518218623481772</c:v>
                </c:pt>
                <c:pt idx="42">
                  <c:v>101.06094758726336</c:v>
                </c:pt>
                <c:pt idx="43">
                  <c:v>90.52587810482548</c:v>
                </c:pt>
                <c:pt idx="44">
                  <c:v>82.42258452784769</c:v>
                </c:pt>
                <c:pt idx="45">
                  <c:v>95.665171244118625</c:v>
                </c:pt>
                <c:pt idx="46">
                  <c:v>100.03720319509793</c:v>
                </c:pt>
                <c:pt idx="47">
                  <c:v>89.790567895831046</c:v>
                </c:pt>
                <c:pt idx="48">
                  <c:v>80.80752817594923</c:v>
                </c:pt>
                <c:pt idx="49">
                  <c:v>83.879636721741988</c:v>
                </c:pt>
                <c:pt idx="50">
                  <c:v>93.743297953824282</c:v>
                </c:pt>
                <c:pt idx="51">
                  <c:v>82.83532115111062</c:v>
                </c:pt>
                <c:pt idx="52">
                  <c:v>74.605974395448087</c:v>
                </c:pt>
                <c:pt idx="53">
                  <c:v>88.958967064230222</c:v>
                </c:pt>
                <c:pt idx="54">
                  <c:v>94.317102527628833</c:v>
                </c:pt>
                <c:pt idx="55">
                  <c:v>82.52937958201116</c:v>
                </c:pt>
                <c:pt idx="56">
                  <c:v>70.081190502243146</c:v>
                </c:pt>
                <c:pt idx="57">
                  <c:v>76.93183061604114</c:v>
                </c:pt>
                <c:pt idx="58">
                  <c:v>80.244228033701731</c:v>
                </c:pt>
                <c:pt idx="59">
                  <c:v>74.816063026589347</c:v>
                </c:pt>
                <c:pt idx="60">
                  <c:v>69.566473355947039</c:v>
                </c:pt>
                <c:pt idx="61">
                  <c:v>76.973410657621187</c:v>
                </c:pt>
                <c:pt idx="62">
                  <c:v>77.778312725681147</c:v>
                </c:pt>
                <c:pt idx="63">
                  <c:v>72.182076813655755</c:v>
                </c:pt>
                <c:pt idx="64">
                  <c:v>84.177699967173652</c:v>
                </c:pt>
                <c:pt idx="65">
                  <c:v>91.887077360761566</c:v>
                </c:pt>
                <c:pt idx="66">
                  <c:v>95.736513841777011</c:v>
                </c:pt>
                <c:pt idx="67">
                  <c:v>84.014443593390965</c:v>
                </c:pt>
                <c:pt idx="68">
                  <c:v>81.558595032279243</c:v>
                </c:pt>
                <c:pt idx="69">
                  <c:v>88.379472589998912</c:v>
                </c:pt>
                <c:pt idx="70">
                  <c:v>91.346974504869252</c:v>
                </c:pt>
                <c:pt idx="71">
                  <c:v>83.600393916183393</c:v>
                </c:pt>
              </c:numCache>
            </c:numRef>
          </c:val>
          <c:smooth val="0"/>
          <c:extLst>
            <c:ext xmlns:c16="http://schemas.microsoft.com/office/drawing/2014/chart" uri="{C3380CC4-5D6E-409C-BE32-E72D297353CC}">
              <c16:uniqueId val="{0000000B-4A95-4067-9710-F571178EE7B0}"/>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5933630531001389"/>
          <c:y val="0.93739137604124412"/>
          <c:w val="0.733701710972258"/>
          <c:h val="4.272979989760784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rgbClr val="1E00BE"/>
                </a:solidFill>
                <a:latin typeface="+mn-lt"/>
                <a:ea typeface="Roboto" panose="02000000000000000000" pitchFamily="2" charset="0"/>
                <a:cs typeface="+mn-cs"/>
              </a:defRPr>
            </a:pPr>
            <a:r>
              <a:rPr lang="sv-SE" sz="1000" b="1" i="0" u="none" strike="noStrike" kern="1200" spc="0" baseline="0">
                <a:solidFill>
                  <a:srgbClr val="1E00BE"/>
                </a:solidFill>
                <a:ea typeface="Roboto" panose="02000000000000000000" pitchFamily="2" charset="0"/>
              </a:rPr>
              <a:t>Mobila utsläpp av växthusgaser (kiloton)</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sv-SE" sz="1000"/>
              <a:t>Mobile greenhouse gas emissions (kilotons)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6.5288301076995348E-2"/>
          <c:y val="0.10471442522733998"/>
          <c:w val="0.92188192074100894"/>
          <c:h val="0.69371908916790803"/>
        </c:manualLayout>
      </c:layout>
      <c:lineChart>
        <c:grouping val="standard"/>
        <c:varyColors val="0"/>
        <c:ser>
          <c:idx val="0"/>
          <c:order val="0"/>
          <c:tx>
            <c:strRef>
              <c:f>'1b Mobila utsläpp'!$C$6</c:f>
              <c:strCache>
                <c:ptCount val="1"/>
                <c:pt idx="0">
                  <c:v>H49.4-5 Väg- och rörtransport</c:v>
                </c:pt>
              </c:strCache>
            </c:strRef>
          </c:tx>
          <c:spPr>
            <a:ln w="2540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0-5775-40CB-A9CE-C581D0F9370B}"/>
              </c:ext>
            </c:extLst>
          </c:dPt>
          <c:dPt>
            <c:idx val="8"/>
            <c:marker>
              <c:symbol val="none"/>
            </c:marker>
            <c:bubble3D val="0"/>
            <c:extLst>
              <c:ext xmlns:c16="http://schemas.microsoft.com/office/drawing/2014/chart" uri="{C3380CC4-5D6E-409C-BE32-E72D297353CC}">
                <c16:uniqueId val="{00000001-5775-40CB-A9CE-C581D0F9370B}"/>
              </c:ext>
            </c:extLst>
          </c:dPt>
          <c:dPt>
            <c:idx val="12"/>
            <c:marker>
              <c:symbol val="none"/>
            </c:marker>
            <c:bubble3D val="0"/>
            <c:extLst>
              <c:ext xmlns:c16="http://schemas.microsoft.com/office/drawing/2014/chart" uri="{C3380CC4-5D6E-409C-BE32-E72D297353CC}">
                <c16:uniqueId val="{00000002-5775-40CB-A9CE-C581D0F9370B}"/>
              </c:ext>
            </c:extLst>
          </c:dPt>
          <c:dPt>
            <c:idx val="16"/>
            <c:marker>
              <c:symbol val="none"/>
            </c:marker>
            <c:bubble3D val="0"/>
            <c:extLst>
              <c:ext xmlns:c16="http://schemas.microsoft.com/office/drawing/2014/chart" uri="{C3380CC4-5D6E-409C-BE32-E72D297353CC}">
                <c16:uniqueId val="{00000003-5775-40CB-A9CE-C581D0F9370B}"/>
              </c:ext>
            </c:extLst>
          </c:dPt>
          <c:cat>
            <c:strRef>
              <c:f>'1b Mobila utsläpp'!$D$5:$BW$5</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'1b Mobila utsläpp'!$D$6:$BW$6</c:f>
              <c:numCache>
                <c:formatCode>#,##0</c:formatCode>
                <c:ptCount val="72"/>
                <c:pt idx="0">
                  <c:v>972.74</c:v>
                </c:pt>
                <c:pt idx="1">
                  <c:v>1076.07</c:v>
                </c:pt>
                <c:pt idx="2">
                  <c:v>1035.56</c:v>
                </c:pt>
                <c:pt idx="3">
                  <c:v>1056.6099999999999</c:v>
                </c:pt>
                <c:pt idx="4">
                  <c:v>917.98</c:v>
                </c:pt>
                <c:pt idx="5">
                  <c:v>991.33</c:v>
                </c:pt>
                <c:pt idx="6">
                  <c:v>990.55</c:v>
                </c:pt>
                <c:pt idx="7">
                  <c:v>1006.83</c:v>
                </c:pt>
                <c:pt idx="8">
                  <c:v>933.06</c:v>
                </c:pt>
                <c:pt idx="9">
                  <c:v>995.87</c:v>
                </c:pt>
                <c:pt idx="10">
                  <c:v>1004.55</c:v>
                </c:pt>
                <c:pt idx="11">
                  <c:v>1059.1600000000001</c:v>
                </c:pt>
                <c:pt idx="12">
                  <c:v>923.69</c:v>
                </c:pt>
                <c:pt idx="13">
                  <c:v>994.12</c:v>
                </c:pt>
                <c:pt idx="14">
                  <c:v>994.55</c:v>
                </c:pt>
                <c:pt idx="15">
                  <c:v>993.3</c:v>
                </c:pt>
                <c:pt idx="16">
                  <c:v>854.21</c:v>
                </c:pt>
                <c:pt idx="17">
                  <c:v>879.04</c:v>
                </c:pt>
                <c:pt idx="18">
                  <c:v>875.62</c:v>
                </c:pt>
                <c:pt idx="19">
                  <c:v>891.5</c:v>
                </c:pt>
                <c:pt idx="20">
                  <c:v>763.23</c:v>
                </c:pt>
                <c:pt idx="21">
                  <c:v>823.63</c:v>
                </c:pt>
                <c:pt idx="22">
                  <c:v>822.17</c:v>
                </c:pt>
                <c:pt idx="23">
                  <c:v>806.82</c:v>
                </c:pt>
                <c:pt idx="24">
                  <c:v>720.02</c:v>
                </c:pt>
                <c:pt idx="25">
                  <c:v>782.74</c:v>
                </c:pt>
                <c:pt idx="26">
                  <c:v>781.7</c:v>
                </c:pt>
                <c:pt idx="27">
                  <c:v>788.54</c:v>
                </c:pt>
                <c:pt idx="28">
                  <c:v>696.51</c:v>
                </c:pt>
                <c:pt idx="29">
                  <c:v>738.38</c:v>
                </c:pt>
                <c:pt idx="30">
                  <c:v>728.05</c:v>
                </c:pt>
                <c:pt idx="31">
                  <c:v>741.38</c:v>
                </c:pt>
                <c:pt idx="32">
                  <c:v>595.45000000000005</c:v>
                </c:pt>
                <c:pt idx="33">
                  <c:v>653.54999999999995</c:v>
                </c:pt>
                <c:pt idx="34">
                  <c:v>664.09</c:v>
                </c:pt>
                <c:pt idx="35">
                  <c:v>664.29</c:v>
                </c:pt>
                <c:pt idx="36">
                  <c:v>574.63</c:v>
                </c:pt>
                <c:pt idx="37">
                  <c:v>625.16999999999996</c:v>
                </c:pt>
                <c:pt idx="38">
                  <c:v>620.72</c:v>
                </c:pt>
                <c:pt idx="39">
                  <c:v>609.04</c:v>
                </c:pt>
                <c:pt idx="40">
                  <c:v>524.30999999999995</c:v>
                </c:pt>
                <c:pt idx="41">
                  <c:v>593.08000000000004</c:v>
                </c:pt>
                <c:pt idx="42">
                  <c:v>594.48</c:v>
                </c:pt>
                <c:pt idx="43">
                  <c:v>569.69000000000005</c:v>
                </c:pt>
                <c:pt idx="44">
                  <c:v>522.02</c:v>
                </c:pt>
                <c:pt idx="45">
                  <c:v>590.71</c:v>
                </c:pt>
                <c:pt idx="46">
                  <c:v>592.02</c:v>
                </c:pt>
                <c:pt idx="47">
                  <c:v>567.29999999999995</c:v>
                </c:pt>
                <c:pt idx="48">
                  <c:v>522.25</c:v>
                </c:pt>
                <c:pt idx="49">
                  <c:v>520.20000000000005</c:v>
                </c:pt>
                <c:pt idx="50">
                  <c:v>548.83000000000004</c:v>
                </c:pt>
                <c:pt idx="51">
                  <c:v>558.1</c:v>
                </c:pt>
                <c:pt idx="52">
                  <c:v>514.71</c:v>
                </c:pt>
                <c:pt idx="53">
                  <c:v>591.57000000000005</c:v>
                </c:pt>
                <c:pt idx="54">
                  <c:v>578.12</c:v>
                </c:pt>
                <c:pt idx="55">
                  <c:v>555.39</c:v>
                </c:pt>
                <c:pt idx="56">
                  <c:v>497.06</c:v>
                </c:pt>
                <c:pt idx="57">
                  <c:v>497.3</c:v>
                </c:pt>
                <c:pt idx="58">
                  <c:v>499.02</c:v>
                </c:pt>
                <c:pt idx="59">
                  <c:v>509.49</c:v>
                </c:pt>
                <c:pt idx="60">
                  <c:v>487.07</c:v>
                </c:pt>
                <c:pt idx="61">
                  <c:v>504.48</c:v>
                </c:pt>
                <c:pt idx="62">
                  <c:v>497.5</c:v>
                </c:pt>
                <c:pt idx="63">
                  <c:v>505.88</c:v>
                </c:pt>
                <c:pt idx="64">
                  <c:v>630.17999999999995</c:v>
                </c:pt>
                <c:pt idx="65">
                  <c:v>662.02</c:v>
                </c:pt>
                <c:pt idx="66">
                  <c:v>666.69</c:v>
                </c:pt>
                <c:pt idx="67">
                  <c:v>622.69000000000005</c:v>
                </c:pt>
                <c:pt idx="68">
                  <c:v>589.47</c:v>
                </c:pt>
                <c:pt idx="69">
                  <c:v>620.64</c:v>
                </c:pt>
                <c:pt idx="70">
                  <c:v>617.15</c:v>
                </c:pt>
                <c:pt idx="71">
                  <c:v>599.91</c:v>
                </c:pt>
              </c:numCache>
            </c:numRef>
          </c:val>
          <c:smooth val="0"/>
          <c:extLst>
            <c:ext xmlns:c16="http://schemas.microsoft.com/office/drawing/2014/chart" uri="{C3380CC4-5D6E-409C-BE32-E72D297353CC}">
              <c16:uniqueId val="{00000004-5775-40CB-A9CE-C581D0F9370B}"/>
            </c:ext>
          </c:extLst>
        </c:ser>
        <c:ser>
          <c:idx val="1"/>
          <c:order val="1"/>
          <c:tx>
            <c:strRef>
              <c:f>'1b Mobila utsläpp'!$C$7</c:f>
              <c:strCache>
                <c:ptCount val="1"/>
                <c:pt idx="0">
                  <c:v>H50 Sjötransport</c:v>
                </c:pt>
              </c:strCache>
            </c:strRef>
          </c:tx>
          <c:spPr>
            <a:ln w="2540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5-5775-40CB-A9CE-C581D0F9370B}"/>
              </c:ext>
            </c:extLst>
          </c:dPt>
          <c:dPt>
            <c:idx val="8"/>
            <c:marker>
              <c:symbol val="none"/>
            </c:marker>
            <c:bubble3D val="0"/>
            <c:extLst>
              <c:ext xmlns:c16="http://schemas.microsoft.com/office/drawing/2014/chart" uri="{C3380CC4-5D6E-409C-BE32-E72D297353CC}">
                <c16:uniqueId val="{00000006-5775-40CB-A9CE-C581D0F9370B}"/>
              </c:ext>
            </c:extLst>
          </c:dPt>
          <c:dPt>
            <c:idx val="12"/>
            <c:marker>
              <c:symbol val="none"/>
            </c:marker>
            <c:bubble3D val="0"/>
            <c:extLst>
              <c:ext xmlns:c16="http://schemas.microsoft.com/office/drawing/2014/chart" uri="{C3380CC4-5D6E-409C-BE32-E72D297353CC}">
                <c16:uniqueId val="{00000007-5775-40CB-A9CE-C581D0F9370B}"/>
              </c:ext>
            </c:extLst>
          </c:dPt>
          <c:dPt>
            <c:idx val="16"/>
            <c:marker>
              <c:symbol val="none"/>
            </c:marker>
            <c:bubble3D val="0"/>
            <c:extLst>
              <c:ext xmlns:c16="http://schemas.microsoft.com/office/drawing/2014/chart" uri="{C3380CC4-5D6E-409C-BE32-E72D297353CC}">
                <c16:uniqueId val="{00000008-5775-40CB-A9CE-C581D0F9370B}"/>
              </c:ext>
            </c:extLst>
          </c:dPt>
          <c:cat>
            <c:strRef>
              <c:f>'1b Mobila utsläpp'!$D$5:$BW$5</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'1b Mobila utsläpp'!$D$7:$BW$7</c:f>
              <c:numCache>
                <c:formatCode>#,##0</c:formatCode>
                <c:ptCount val="72"/>
                <c:pt idx="0">
                  <c:v>1032.5999999999999</c:v>
                </c:pt>
                <c:pt idx="1">
                  <c:v>1082.3</c:v>
                </c:pt>
                <c:pt idx="2">
                  <c:v>1077.9100000000001</c:v>
                </c:pt>
                <c:pt idx="3">
                  <c:v>1130.6099999999999</c:v>
                </c:pt>
                <c:pt idx="4">
                  <c:v>901.99</c:v>
                </c:pt>
                <c:pt idx="5">
                  <c:v>957.64</c:v>
                </c:pt>
                <c:pt idx="6">
                  <c:v>942.64</c:v>
                </c:pt>
                <c:pt idx="7">
                  <c:v>977.84</c:v>
                </c:pt>
                <c:pt idx="8">
                  <c:v>1025.97</c:v>
                </c:pt>
                <c:pt idx="9">
                  <c:v>929.92</c:v>
                </c:pt>
                <c:pt idx="10">
                  <c:v>923.36</c:v>
                </c:pt>
                <c:pt idx="11">
                  <c:v>928.7</c:v>
                </c:pt>
                <c:pt idx="12">
                  <c:v>675.01</c:v>
                </c:pt>
                <c:pt idx="13">
                  <c:v>637.67999999999995</c:v>
                </c:pt>
                <c:pt idx="14">
                  <c:v>605.48</c:v>
                </c:pt>
                <c:pt idx="15">
                  <c:v>509.14</c:v>
                </c:pt>
                <c:pt idx="16">
                  <c:v>391.27</c:v>
                </c:pt>
                <c:pt idx="17">
                  <c:v>428.57</c:v>
                </c:pt>
                <c:pt idx="18">
                  <c:v>451.35</c:v>
                </c:pt>
                <c:pt idx="19">
                  <c:v>506.47</c:v>
                </c:pt>
                <c:pt idx="20">
                  <c:v>584.54999999999995</c:v>
                </c:pt>
                <c:pt idx="21">
                  <c:v>637.83000000000004</c:v>
                </c:pt>
                <c:pt idx="22">
                  <c:v>461.06</c:v>
                </c:pt>
                <c:pt idx="23">
                  <c:v>460.87</c:v>
                </c:pt>
                <c:pt idx="24">
                  <c:v>461</c:v>
                </c:pt>
                <c:pt idx="25">
                  <c:v>552.24</c:v>
                </c:pt>
                <c:pt idx="26">
                  <c:v>743.85</c:v>
                </c:pt>
                <c:pt idx="27">
                  <c:v>517.94000000000005</c:v>
                </c:pt>
                <c:pt idx="28">
                  <c:v>813.59</c:v>
                </c:pt>
                <c:pt idx="29">
                  <c:v>730.33</c:v>
                </c:pt>
                <c:pt idx="30">
                  <c:v>834.32</c:v>
                </c:pt>
                <c:pt idx="31">
                  <c:v>629.14</c:v>
                </c:pt>
                <c:pt idx="32">
                  <c:v>909.13</c:v>
                </c:pt>
                <c:pt idx="33">
                  <c:v>772.05</c:v>
                </c:pt>
                <c:pt idx="34">
                  <c:v>964.99</c:v>
                </c:pt>
                <c:pt idx="35">
                  <c:v>916.97</c:v>
                </c:pt>
                <c:pt idx="36">
                  <c:v>800.87</c:v>
                </c:pt>
                <c:pt idx="37">
                  <c:v>773.75</c:v>
                </c:pt>
                <c:pt idx="38">
                  <c:v>795.48</c:v>
                </c:pt>
                <c:pt idx="39">
                  <c:v>807.03</c:v>
                </c:pt>
                <c:pt idx="40">
                  <c:v>760.32</c:v>
                </c:pt>
                <c:pt idx="41">
                  <c:v>857.17</c:v>
                </c:pt>
                <c:pt idx="42">
                  <c:v>919.89</c:v>
                </c:pt>
                <c:pt idx="43">
                  <c:v>823.78</c:v>
                </c:pt>
                <c:pt idx="44">
                  <c:v>771.31</c:v>
                </c:pt>
                <c:pt idx="45">
                  <c:v>864.78</c:v>
                </c:pt>
                <c:pt idx="46">
                  <c:v>937.5</c:v>
                </c:pt>
                <c:pt idx="47">
                  <c:v>804.98</c:v>
                </c:pt>
                <c:pt idx="48">
                  <c:v>761.22</c:v>
                </c:pt>
                <c:pt idx="49">
                  <c:v>647.48</c:v>
                </c:pt>
                <c:pt idx="50">
                  <c:v>727.82</c:v>
                </c:pt>
                <c:pt idx="51">
                  <c:v>673.52</c:v>
                </c:pt>
                <c:pt idx="52">
                  <c:v>699.16</c:v>
                </c:pt>
                <c:pt idx="53">
                  <c:v>756.31</c:v>
                </c:pt>
                <c:pt idx="54">
                  <c:v>666.05</c:v>
                </c:pt>
                <c:pt idx="55">
                  <c:v>724.39</c:v>
                </c:pt>
                <c:pt idx="56">
                  <c:v>758.1</c:v>
                </c:pt>
                <c:pt idx="57">
                  <c:v>823.32</c:v>
                </c:pt>
                <c:pt idx="58">
                  <c:v>714.3</c:v>
                </c:pt>
                <c:pt idx="59">
                  <c:v>781.62</c:v>
                </c:pt>
                <c:pt idx="60">
                  <c:v>731.98</c:v>
                </c:pt>
                <c:pt idx="61">
                  <c:v>804.35</c:v>
                </c:pt>
                <c:pt idx="62">
                  <c:v>828.06</c:v>
                </c:pt>
                <c:pt idx="63">
                  <c:v>725.08</c:v>
                </c:pt>
                <c:pt idx="64">
                  <c:v>739.66</c:v>
                </c:pt>
                <c:pt idx="65">
                  <c:v>812.61</c:v>
                </c:pt>
                <c:pt idx="66">
                  <c:v>853.28</c:v>
                </c:pt>
                <c:pt idx="67">
                  <c:v>727.36</c:v>
                </c:pt>
                <c:pt idx="68">
                  <c:v>676.67</c:v>
                </c:pt>
                <c:pt idx="69">
                  <c:v>739.69</c:v>
                </c:pt>
                <c:pt idx="70">
                  <c:v>771.27</c:v>
                </c:pt>
                <c:pt idx="71">
                  <c:v>711.44</c:v>
                </c:pt>
              </c:numCache>
            </c:numRef>
          </c:val>
          <c:smooth val="0"/>
          <c:extLst>
            <c:ext xmlns:c16="http://schemas.microsoft.com/office/drawing/2014/chart" uri="{C3380CC4-5D6E-409C-BE32-E72D297353CC}">
              <c16:uniqueId val="{00000009-5775-40CB-A9CE-C581D0F9370B}"/>
            </c:ext>
          </c:extLst>
        </c:ser>
        <c:ser>
          <c:idx val="2"/>
          <c:order val="2"/>
          <c:tx>
            <c:strRef>
              <c:f>'1b Mobila utsläpp'!$C$8</c:f>
              <c:strCache>
                <c:ptCount val="1"/>
                <c:pt idx="0">
                  <c:v>H51 Lufttransport</c:v>
                </c:pt>
              </c:strCache>
            </c:strRef>
          </c:tx>
          <c:spPr>
            <a:ln w="25400" cap="rnd">
              <a:solidFill>
                <a:schemeClr val="accent3"/>
              </a:solidFill>
              <a:round/>
            </a:ln>
            <a:effectLst/>
          </c:spPr>
          <c:marker>
            <c:symbol val="none"/>
          </c:marker>
          <c:cat>
            <c:strRef>
              <c:f>'1b Mobila utsläpp'!$D$5:$BW$5</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'1b Mobila utsläpp'!$D$8:$BW$8</c:f>
              <c:numCache>
                <c:formatCode>#,##0</c:formatCode>
                <c:ptCount val="72"/>
                <c:pt idx="0">
                  <c:v>561.27</c:v>
                </c:pt>
                <c:pt idx="1">
                  <c:v>602.39</c:v>
                </c:pt>
                <c:pt idx="2">
                  <c:v>576.35</c:v>
                </c:pt>
                <c:pt idx="3">
                  <c:v>574.37</c:v>
                </c:pt>
                <c:pt idx="4">
                  <c:v>481.01</c:v>
                </c:pt>
                <c:pt idx="5">
                  <c:v>522.63</c:v>
                </c:pt>
                <c:pt idx="6">
                  <c:v>492.47</c:v>
                </c:pt>
                <c:pt idx="7">
                  <c:v>463.63</c:v>
                </c:pt>
                <c:pt idx="8">
                  <c:v>450.61</c:v>
                </c:pt>
                <c:pt idx="9">
                  <c:v>482.59</c:v>
                </c:pt>
                <c:pt idx="10">
                  <c:v>515.04999999999995</c:v>
                </c:pt>
                <c:pt idx="11">
                  <c:v>510.74</c:v>
                </c:pt>
                <c:pt idx="12">
                  <c:v>503.55</c:v>
                </c:pt>
                <c:pt idx="13">
                  <c:v>563.65</c:v>
                </c:pt>
                <c:pt idx="14">
                  <c:v>539.42999999999995</c:v>
                </c:pt>
                <c:pt idx="15">
                  <c:v>515.47</c:v>
                </c:pt>
                <c:pt idx="16">
                  <c:v>486.39</c:v>
                </c:pt>
                <c:pt idx="17">
                  <c:v>524.04999999999995</c:v>
                </c:pt>
                <c:pt idx="18">
                  <c:v>523.75</c:v>
                </c:pt>
                <c:pt idx="19">
                  <c:v>502.47</c:v>
                </c:pt>
                <c:pt idx="20">
                  <c:v>477.4</c:v>
                </c:pt>
                <c:pt idx="21">
                  <c:v>533.55999999999995</c:v>
                </c:pt>
                <c:pt idx="22">
                  <c:v>544.05999999999995</c:v>
                </c:pt>
                <c:pt idx="23">
                  <c:v>535.91</c:v>
                </c:pt>
                <c:pt idx="24">
                  <c:v>496.06</c:v>
                </c:pt>
                <c:pt idx="25">
                  <c:v>549.89</c:v>
                </c:pt>
                <c:pt idx="26">
                  <c:v>563.34</c:v>
                </c:pt>
                <c:pt idx="27">
                  <c:v>514.41</c:v>
                </c:pt>
                <c:pt idx="28">
                  <c:v>510.99</c:v>
                </c:pt>
                <c:pt idx="29">
                  <c:v>502.86</c:v>
                </c:pt>
                <c:pt idx="30">
                  <c:v>509.37</c:v>
                </c:pt>
                <c:pt idx="31">
                  <c:v>581.04999999999995</c:v>
                </c:pt>
                <c:pt idx="32">
                  <c:v>570.27</c:v>
                </c:pt>
                <c:pt idx="33">
                  <c:v>646.14</c:v>
                </c:pt>
                <c:pt idx="34">
                  <c:v>665.11</c:v>
                </c:pt>
                <c:pt idx="35">
                  <c:v>667.45</c:v>
                </c:pt>
                <c:pt idx="36">
                  <c:v>612.17999999999995</c:v>
                </c:pt>
                <c:pt idx="37">
                  <c:v>651.27</c:v>
                </c:pt>
                <c:pt idx="38">
                  <c:v>699.28</c:v>
                </c:pt>
                <c:pt idx="39">
                  <c:v>649.92999999999995</c:v>
                </c:pt>
                <c:pt idx="40">
                  <c:v>574.54</c:v>
                </c:pt>
                <c:pt idx="41">
                  <c:v>650.09</c:v>
                </c:pt>
                <c:pt idx="42">
                  <c:v>650.26</c:v>
                </c:pt>
                <c:pt idx="43">
                  <c:v>624.29</c:v>
                </c:pt>
                <c:pt idx="44">
                  <c:v>544.53</c:v>
                </c:pt>
                <c:pt idx="45">
                  <c:v>616.04</c:v>
                </c:pt>
                <c:pt idx="46">
                  <c:v>616.16999999999996</c:v>
                </c:pt>
                <c:pt idx="47">
                  <c:v>591.72</c:v>
                </c:pt>
                <c:pt idx="48">
                  <c:v>455.64</c:v>
                </c:pt>
                <c:pt idx="49">
                  <c:v>101.83</c:v>
                </c:pt>
                <c:pt idx="50">
                  <c:v>160.11000000000001</c:v>
                </c:pt>
                <c:pt idx="51">
                  <c:v>145.49</c:v>
                </c:pt>
                <c:pt idx="52">
                  <c:v>170.95</c:v>
                </c:pt>
                <c:pt idx="53">
                  <c:v>195.48</c:v>
                </c:pt>
                <c:pt idx="54">
                  <c:v>328.39</c:v>
                </c:pt>
                <c:pt idx="55">
                  <c:v>354.11</c:v>
                </c:pt>
                <c:pt idx="56">
                  <c:v>364.25</c:v>
                </c:pt>
                <c:pt idx="57">
                  <c:v>416.16</c:v>
                </c:pt>
                <c:pt idx="58">
                  <c:v>699.53</c:v>
                </c:pt>
                <c:pt idx="59">
                  <c:v>754.89</c:v>
                </c:pt>
                <c:pt idx="60">
                  <c:v>521.54999999999995</c:v>
                </c:pt>
                <c:pt idx="61">
                  <c:v>691.45</c:v>
                </c:pt>
                <c:pt idx="62">
                  <c:v>754.05</c:v>
                </c:pt>
                <c:pt idx="63">
                  <c:v>602.08000000000004</c:v>
                </c:pt>
                <c:pt idx="64">
                  <c:v>528.29999999999995</c:v>
                </c:pt>
                <c:pt idx="65">
                  <c:v>726.55</c:v>
                </c:pt>
                <c:pt idx="66">
                  <c:v>766.57</c:v>
                </c:pt>
                <c:pt idx="67">
                  <c:v>628.75</c:v>
                </c:pt>
                <c:pt idx="68">
                  <c:v>599.30999999999995</c:v>
                </c:pt>
                <c:pt idx="69">
                  <c:v>754.71</c:v>
                </c:pt>
                <c:pt idx="70">
                  <c:v>831.79</c:v>
                </c:pt>
                <c:pt idx="71">
                  <c:v>662.71</c:v>
                </c:pt>
              </c:numCache>
            </c:numRef>
          </c:val>
          <c:smooth val="0"/>
          <c:extLst>
            <c:ext xmlns:c16="http://schemas.microsoft.com/office/drawing/2014/chart" uri="{C3380CC4-5D6E-409C-BE32-E72D297353CC}">
              <c16:uniqueId val="{0000000A-5775-40CB-A9CE-C581D0F9370B}"/>
            </c:ext>
          </c:extLst>
        </c:ser>
        <c:ser>
          <c:idx val="3"/>
          <c:order val="3"/>
          <c:tx>
            <c:strRef>
              <c:f>'1b Mobila utsläpp'!$C$9</c:f>
              <c:strCache>
                <c:ptCount val="1"/>
                <c:pt idx="0">
                  <c:v>Privat konsumtion av bensin och diesel</c:v>
                </c:pt>
              </c:strCache>
            </c:strRef>
          </c:tx>
          <c:spPr>
            <a:ln w="25400" cap="rnd">
              <a:solidFill>
                <a:schemeClr val="accent4"/>
              </a:solidFill>
              <a:round/>
            </a:ln>
            <a:effectLst/>
          </c:spPr>
          <c:marker>
            <c:symbol val="none"/>
          </c:marker>
          <c:cat>
            <c:strRef>
              <c:f>'1b Mobila utsläpp'!$D$5:$BW$5</c:f>
              <c:strCache>
                <c:ptCount val="72"/>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pt idx="70">
                  <c:v>2025K3</c:v>
                </c:pt>
                <c:pt idx="71">
                  <c:v>2025K4</c:v>
                </c:pt>
              </c:strCache>
            </c:strRef>
          </c:cat>
          <c:val>
            <c:numRef>
              <c:f>'1b Mobila utsläpp'!$D$9:$BW$9</c:f>
              <c:numCache>
                <c:formatCode>#,##0</c:formatCode>
                <c:ptCount val="72"/>
                <c:pt idx="0">
                  <c:v>2284.75</c:v>
                </c:pt>
                <c:pt idx="1">
                  <c:v>2604.34</c:v>
                </c:pt>
                <c:pt idx="2">
                  <c:v>2658.11</c:v>
                </c:pt>
                <c:pt idx="3">
                  <c:v>2391.27</c:v>
                </c:pt>
                <c:pt idx="4">
                  <c:v>2262.66</c:v>
                </c:pt>
                <c:pt idx="5">
                  <c:v>2634.04</c:v>
                </c:pt>
                <c:pt idx="6">
                  <c:v>2718.23</c:v>
                </c:pt>
                <c:pt idx="7">
                  <c:v>2375.86</c:v>
                </c:pt>
                <c:pt idx="8">
                  <c:v>2207.61</c:v>
                </c:pt>
                <c:pt idx="9">
                  <c:v>2530.38</c:v>
                </c:pt>
                <c:pt idx="10">
                  <c:v>2661.81</c:v>
                </c:pt>
                <c:pt idx="11">
                  <c:v>2352.94</c:v>
                </c:pt>
                <c:pt idx="12">
                  <c:v>2133.27</c:v>
                </c:pt>
                <c:pt idx="13">
                  <c:v>2464.69</c:v>
                </c:pt>
                <c:pt idx="14">
                  <c:v>2504.9</c:v>
                </c:pt>
                <c:pt idx="15">
                  <c:v>2205.11</c:v>
                </c:pt>
                <c:pt idx="16">
                  <c:v>2106.13</c:v>
                </c:pt>
                <c:pt idx="17">
                  <c:v>2329.9499999999998</c:v>
                </c:pt>
                <c:pt idx="18">
                  <c:v>2402.87</c:v>
                </c:pt>
                <c:pt idx="19">
                  <c:v>2148.19</c:v>
                </c:pt>
                <c:pt idx="20">
                  <c:v>2044.39</c:v>
                </c:pt>
                <c:pt idx="21">
                  <c:v>2345.5</c:v>
                </c:pt>
                <c:pt idx="22">
                  <c:v>2429.5500000000002</c:v>
                </c:pt>
                <c:pt idx="23">
                  <c:v>2135.61</c:v>
                </c:pt>
                <c:pt idx="24">
                  <c:v>2022.91</c:v>
                </c:pt>
                <c:pt idx="25">
                  <c:v>2354.1999999999998</c:v>
                </c:pt>
                <c:pt idx="26">
                  <c:v>2416.94</c:v>
                </c:pt>
                <c:pt idx="27">
                  <c:v>2169.65</c:v>
                </c:pt>
                <c:pt idx="28">
                  <c:v>2076.37</c:v>
                </c:pt>
                <c:pt idx="29">
                  <c:v>2371.11</c:v>
                </c:pt>
                <c:pt idx="30">
                  <c:v>2465.1</c:v>
                </c:pt>
                <c:pt idx="31">
                  <c:v>2240.5500000000002</c:v>
                </c:pt>
                <c:pt idx="32">
                  <c:v>2049.5100000000002</c:v>
                </c:pt>
                <c:pt idx="33">
                  <c:v>2342.09</c:v>
                </c:pt>
                <c:pt idx="34">
                  <c:v>2423.64</c:v>
                </c:pt>
                <c:pt idx="35">
                  <c:v>2189.77</c:v>
                </c:pt>
                <c:pt idx="36">
                  <c:v>2024.77</c:v>
                </c:pt>
                <c:pt idx="37">
                  <c:v>2333.62</c:v>
                </c:pt>
                <c:pt idx="38">
                  <c:v>2394.81</c:v>
                </c:pt>
                <c:pt idx="39">
                  <c:v>2158.77</c:v>
                </c:pt>
                <c:pt idx="40">
                  <c:v>1898.46</c:v>
                </c:pt>
                <c:pt idx="41">
                  <c:v>2205.1999999999998</c:v>
                </c:pt>
                <c:pt idx="42">
                  <c:v>2308.9899999999998</c:v>
                </c:pt>
                <c:pt idx="43">
                  <c:v>2068.29</c:v>
                </c:pt>
                <c:pt idx="44">
                  <c:v>1883.15</c:v>
                </c:pt>
                <c:pt idx="45">
                  <c:v>2185.71</c:v>
                </c:pt>
                <c:pt idx="46">
                  <c:v>2285.6</c:v>
                </c:pt>
                <c:pt idx="47">
                  <c:v>2051.4899999999998</c:v>
                </c:pt>
                <c:pt idx="48">
                  <c:v>1846.25</c:v>
                </c:pt>
                <c:pt idx="49">
                  <c:v>1916.44</c:v>
                </c:pt>
                <c:pt idx="50">
                  <c:v>2141.8000000000002</c:v>
                </c:pt>
                <c:pt idx="51">
                  <c:v>1892.58</c:v>
                </c:pt>
                <c:pt idx="52">
                  <c:v>1704.56</c:v>
                </c:pt>
                <c:pt idx="53">
                  <c:v>2032.49</c:v>
                </c:pt>
                <c:pt idx="54">
                  <c:v>2154.91</c:v>
                </c:pt>
                <c:pt idx="55">
                  <c:v>1885.59</c:v>
                </c:pt>
                <c:pt idx="56">
                  <c:v>1601.18</c:v>
                </c:pt>
                <c:pt idx="57">
                  <c:v>1757.7</c:v>
                </c:pt>
                <c:pt idx="58">
                  <c:v>1833.38</c:v>
                </c:pt>
                <c:pt idx="59">
                  <c:v>1709.36</c:v>
                </c:pt>
                <c:pt idx="60">
                  <c:v>1589.42</c:v>
                </c:pt>
                <c:pt idx="61">
                  <c:v>1758.65</c:v>
                </c:pt>
                <c:pt idx="62">
                  <c:v>1777.04</c:v>
                </c:pt>
                <c:pt idx="63">
                  <c:v>1649.18</c:v>
                </c:pt>
                <c:pt idx="64">
                  <c:v>1923.25</c:v>
                </c:pt>
                <c:pt idx="65">
                  <c:v>2099.39</c:v>
                </c:pt>
                <c:pt idx="66">
                  <c:v>2187.34</c:v>
                </c:pt>
                <c:pt idx="67">
                  <c:v>1919.52</c:v>
                </c:pt>
                <c:pt idx="68">
                  <c:v>1863.41</c:v>
                </c:pt>
                <c:pt idx="69">
                  <c:v>2019.25</c:v>
                </c:pt>
                <c:pt idx="70">
                  <c:v>2087.0500000000002</c:v>
                </c:pt>
                <c:pt idx="71">
                  <c:v>1910.06</c:v>
                </c:pt>
              </c:numCache>
            </c:numRef>
          </c:val>
          <c:smooth val="0"/>
          <c:extLst>
            <c:ext xmlns:c16="http://schemas.microsoft.com/office/drawing/2014/chart" uri="{C3380CC4-5D6E-409C-BE32-E72D297353CC}">
              <c16:uniqueId val="{0000000B-5775-40CB-A9CE-C581D0F9370B}"/>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6057661337499732"/>
          <c:y val="0.92658054905299003"/>
          <c:w val="0.733701710972258"/>
          <c:h val="4.272979989760784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61</xdr:row>
      <xdr:rowOff>187265</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12020550"/>
          <a:ext cx="1997392" cy="271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19</xdr:row>
      <xdr:rowOff>114300</xdr:rowOff>
    </xdr:from>
    <xdr:to>
      <xdr:col>2</xdr:col>
      <xdr:colOff>2009457</xdr:colOff>
      <xdr:row>21</xdr:row>
      <xdr:rowOff>9516</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253999</xdr:colOff>
      <xdr:row>45</xdr:row>
      <xdr:rowOff>156986</xdr:rowOff>
    </xdr:from>
    <xdr:to>
      <xdr:col>9</xdr:col>
      <xdr:colOff>150811</xdr:colOff>
      <xdr:row>72</xdr:row>
      <xdr:rowOff>166688</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114300</xdr:colOff>
      <xdr:row>103</xdr:row>
      <xdr:rowOff>90488</xdr:rowOff>
    </xdr:from>
    <xdr:to>
      <xdr:col>2</xdr:col>
      <xdr:colOff>2104072</xdr:colOff>
      <xdr:row>105</xdr:row>
      <xdr:rowOff>6976</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81300" y="20593051"/>
          <a:ext cx="1997392" cy="320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238066</xdr:colOff>
      <xdr:row>73</xdr:row>
      <xdr:rowOff>72783</xdr:rowOff>
    </xdr:from>
    <xdr:to>
      <xdr:col>17</xdr:col>
      <xdr:colOff>698500</xdr:colOff>
      <xdr:row>100</xdr:row>
      <xdr:rowOff>79375</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73</xdr:row>
      <xdr:rowOff>76260</xdr:rowOff>
    </xdr:from>
    <xdr:to>
      <xdr:col>9</xdr:col>
      <xdr:colOff>166687</xdr:colOff>
      <xdr:row>100</xdr:row>
      <xdr:rowOff>87900</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247</xdr:row>
      <xdr:rowOff>84136</xdr:rowOff>
    </xdr:from>
    <xdr:to>
      <xdr:col>25</xdr:col>
      <xdr:colOff>517525</xdr:colOff>
      <xdr:row>275</xdr:row>
      <xdr:rowOff>117475</xdr:rowOff>
    </xdr:to>
    <xdr:graphicFrame macro="">
      <xdr:nvGraphicFramePr>
        <xdr:cNvPr id="5" name="Diagram 4">
          <a:extLst>
            <a:ext uri="{FF2B5EF4-FFF2-40B4-BE49-F238E27FC236}">
              <a16:creationId xmlns:a16="http://schemas.microsoft.com/office/drawing/2014/main" id="{A92BDFB6-2614-2B52-CB92-D23827017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809238</xdr:colOff>
      <xdr:row>21</xdr:row>
      <xdr:rowOff>119064</xdr:rowOff>
    </xdr:from>
    <xdr:to>
      <xdr:col>29</xdr:col>
      <xdr:colOff>575309</xdr:colOff>
      <xdr:row>45</xdr:row>
      <xdr:rowOff>73979</xdr:rowOff>
    </xdr:to>
    <xdr:graphicFrame macro="">
      <xdr:nvGraphicFramePr>
        <xdr:cNvPr id="7" name="Diagram 6">
          <a:extLst>
            <a:ext uri="{FF2B5EF4-FFF2-40B4-BE49-F238E27FC236}">
              <a16:creationId xmlns:a16="http://schemas.microsoft.com/office/drawing/2014/main" id="{8D00BADF-9902-4077-97B5-F0EA778EC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812659</xdr:colOff>
      <xdr:row>45</xdr:row>
      <xdr:rowOff>173785</xdr:rowOff>
    </xdr:from>
    <xdr:to>
      <xdr:col>29</xdr:col>
      <xdr:colOff>583246</xdr:colOff>
      <xdr:row>72</xdr:row>
      <xdr:rowOff>191773</xdr:rowOff>
    </xdr:to>
    <xdr:graphicFrame macro="">
      <xdr:nvGraphicFramePr>
        <xdr:cNvPr id="2" name="Diagram 1">
          <a:extLst>
            <a:ext uri="{FF2B5EF4-FFF2-40B4-BE49-F238E27FC236}">
              <a16:creationId xmlns:a16="http://schemas.microsoft.com/office/drawing/2014/main" id="{9F742320-B319-83BC-A308-D2732BCA6E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133349</xdr:colOff>
      <xdr:row>21</xdr:row>
      <xdr:rowOff>111126</xdr:rowOff>
    </xdr:from>
    <xdr:to>
      <xdr:col>9</xdr:col>
      <xdr:colOff>119062</xdr:colOff>
      <xdr:row>45</xdr:row>
      <xdr:rowOff>71437</xdr:rowOff>
    </xdr:to>
    <xdr:graphicFrame macro="">
      <xdr:nvGraphicFramePr>
        <xdr:cNvPr id="8" name="Diagram 7">
          <a:extLst>
            <a:ext uri="{FF2B5EF4-FFF2-40B4-BE49-F238E27FC236}">
              <a16:creationId xmlns:a16="http://schemas.microsoft.com/office/drawing/2014/main" id="{A982D836-D1F9-48BC-A79B-71B5C589C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230184</xdr:colOff>
      <xdr:row>45</xdr:row>
      <xdr:rowOff>185207</xdr:rowOff>
    </xdr:from>
    <xdr:to>
      <xdr:col>17</xdr:col>
      <xdr:colOff>698496</xdr:colOff>
      <xdr:row>72</xdr:row>
      <xdr:rowOff>182563</xdr:rowOff>
    </xdr:to>
    <xdr:graphicFrame macro="">
      <xdr:nvGraphicFramePr>
        <xdr:cNvPr id="9" name="Diagram 8">
          <a:extLst>
            <a:ext uri="{FF2B5EF4-FFF2-40B4-BE49-F238E27FC236}">
              <a16:creationId xmlns:a16="http://schemas.microsoft.com/office/drawing/2014/main" id="{0B03A878-1D62-4784-BF62-565DBB344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206375</xdr:colOff>
      <xdr:row>21</xdr:row>
      <xdr:rowOff>127001</xdr:rowOff>
    </xdr:from>
    <xdr:to>
      <xdr:col>17</xdr:col>
      <xdr:colOff>738186</xdr:colOff>
      <xdr:row>45</xdr:row>
      <xdr:rowOff>63501</xdr:rowOff>
    </xdr:to>
    <xdr:graphicFrame macro="">
      <xdr:nvGraphicFramePr>
        <xdr:cNvPr id="10" name="Diagram 9">
          <a:extLst>
            <a:ext uri="{FF2B5EF4-FFF2-40B4-BE49-F238E27FC236}">
              <a16:creationId xmlns:a16="http://schemas.microsoft.com/office/drawing/2014/main" id="{34E1004F-673B-4567-8006-C6DB0C9AF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26988</xdr:colOff>
      <xdr:row>65</xdr:row>
      <xdr:rowOff>165893</xdr:rowOff>
    </xdr:from>
    <xdr:to>
      <xdr:col>2</xdr:col>
      <xdr:colOff>1984375</xdr:colOff>
      <xdr:row>67</xdr:row>
      <xdr:rowOff>72698</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13064331"/>
          <a:ext cx="1965007" cy="303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19050</xdr:colOff>
      <xdr:row>65</xdr:row>
      <xdr:rowOff>114300</xdr:rowOff>
    </xdr:from>
    <xdr:to>
      <xdr:col>2</xdr:col>
      <xdr:colOff>2008822</xdr:colOff>
      <xdr:row>67</xdr:row>
      <xdr:rowOff>3799</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65</xdr:row>
      <xdr:rowOff>154782</xdr:rowOff>
    </xdr:from>
    <xdr:to>
      <xdr:col>40</xdr:col>
      <xdr:colOff>476251</xdr:colOff>
      <xdr:row>72</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74</xdr:row>
      <xdr:rowOff>130970</xdr:rowOff>
    </xdr:from>
    <xdr:to>
      <xdr:col>40</xdr:col>
      <xdr:colOff>476249</xdr:colOff>
      <xdr:row>80</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959644</xdr:colOff>
      <xdr:row>59</xdr:row>
      <xdr:rowOff>7145</xdr:rowOff>
    </xdr:from>
    <xdr:to>
      <xdr:col>1</xdr:col>
      <xdr:colOff>2940526</xdr:colOff>
      <xdr:row>60</xdr:row>
      <xdr:rowOff>109210</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309563</xdr:colOff>
      <xdr:row>60</xdr:row>
      <xdr:rowOff>35719</xdr:rowOff>
    </xdr:from>
    <xdr:to>
      <xdr:col>43</xdr:col>
      <xdr:colOff>428626</xdr:colOff>
      <xdr:row>67</xdr:row>
      <xdr:rowOff>47624</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5908001" y="12180094"/>
          <a:ext cx="8012906" cy="14287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47625</xdr:colOff>
      <xdr:row>59</xdr:row>
      <xdr:rowOff>166688</xdr:rowOff>
    </xdr:from>
    <xdr:to>
      <xdr:col>40</xdr:col>
      <xdr:colOff>428625</xdr:colOff>
      <xdr:row>66</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61</xdr:row>
      <xdr:rowOff>123825</xdr:rowOff>
    </xdr:from>
    <xdr:to>
      <xdr:col>1</xdr:col>
      <xdr:colOff>2092959</xdr:colOff>
      <xdr:row>63</xdr:row>
      <xdr:rowOff>35550</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32</xdr:col>
      <xdr:colOff>0</xdr:colOff>
      <xdr:row>60</xdr:row>
      <xdr:rowOff>0</xdr:rowOff>
    </xdr:from>
    <xdr:to>
      <xdr:col>43</xdr:col>
      <xdr:colOff>285750</xdr:colOff>
      <xdr:row>67</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0"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C57"/>
  <sheetViews>
    <sheetView tabSelected="1" zoomScaleNormal="100" workbookViewId="0"/>
  </sheetViews>
  <sheetFormatPr defaultRowHeight="12.6" x14ac:dyDescent="0.25"/>
  <cols>
    <col min="1" max="1" width="3.77734375" customWidth="1"/>
    <col min="2" max="2" width="30.5546875" customWidth="1"/>
    <col min="3" max="3" width="104.5546875" customWidth="1"/>
  </cols>
  <sheetData>
    <row r="1" spans="2:3" ht="13.05" customHeight="1" x14ac:dyDescent="0.25">
      <c r="B1" t="s">
        <v>230</v>
      </c>
    </row>
    <row r="2" spans="2:3" ht="13.05" customHeight="1" x14ac:dyDescent="0.3">
      <c r="B2" s="3" t="s">
        <v>381</v>
      </c>
      <c r="C2" s="4"/>
    </row>
    <row r="3" spans="2:3" ht="13.05" customHeight="1" x14ac:dyDescent="0.3">
      <c r="B3" s="5" t="s">
        <v>382</v>
      </c>
      <c r="C3" s="4"/>
    </row>
    <row r="4" spans="2:3" ht="13.05" customHeight="1" x14ac:dyDescent="0.3">
      <c r="B4" s="4"/>
      <c r="C4" s="4"/>
    </row>
    <row r="5" spans="2:3" ht="13.05" customHeight="1" x14ac:dyDescent="0.25">
      <c r="B5" s="308" t="s">
        <v>155</v>
      </c>
      <c r="C5" s="309" t="s">
        <v>159</v>
      </c>
    </row>
    <row r="6" spans="2:3" ht="13.05" customHeight="1" x14ac:dyDescent="0.25">
      <c r="B6" s="310" t="s">
        <v>156</v>
      </c>
      <c r="C6" s="311" t="s">
        <v>160</v>
      </c>
    </row>
    <row r="7" spans="2:3" ht="13.05" customHeight="1" x14ac:dyDescent="0.3">
      <c r="B7" s="312"/>
      <c r="C7" s="313"/>
    </row>
    <row r="8" spans="2:3" ht="13.05" customHeight="1" x14ac:dyDescent="0.3">
      <c r="B8" s="314" t="s">
        <v>197</v>
      </c>
      <c r="C8" s="313" t="s">
        <v>383</v>
      </c>
    </row>
    <row r="9" spans="2:3" ht="13.05" customHeight="1" x14ac:dyDescent="0.3">
      <c r="B9" s="315" t="s">
        <v>198</v>
      </c>
      <c r="C9" s="316" t="s">
        <v>384</v>
      </c>
    </row>
    <row r="10" spans="2:3" ht="13.05" customHeight="1" x14ac:dyDescent="0.3">
      <c r="B10" s="315"/>
      <c r="C10" s="316"/>
    </row>
    <row r="11" spans="2:3" ht="13.05" customHeight="1" x14ac:dyDescent="0.3">
      <c r="B11" s="317" t="s">
        <v>354</v>
      </c>
      <c r="C11" s="313" t="s">
        <v>385</v>
      </c>
    </row>
    <row r="12" spans="2:3" ht="13.05" customHeight="1" x14ac:dyDescent="0.3">
      <c r="B12" s="315" t="s">
        <v>355</v>
      </c>
      <c r="C12" s="318" t="s">
        <v>386</v>
      </c>
    </row>
    <row r="13" spans="2:3" ht="13.05" customHeight="1" x14ac:dyDescent="0.3">
      <c r="B13" s="315"/>
      <c r="C13" s="316"/>
    </row>
    <row r="14" spans="2:3" ht="13.05" customHeight="1" x14ac:dyDescent="0.3">
      <c r="B14" s="314" t="s">
        <v>183</v>
      </c>
      <c r="C14" s="313" t="s">
        <v>157</v>
      </c>
    </row>
    <row r="15" spans="2:3" ht="13.05" customHeight="1" x14ac:dyDescent="0.3">
      <c r="B15" s="315" t="s">
        <v>184</v>
      </c>
      <c r="C15" s="316" t="s">
        <v>158</v>
      </c>
    </row>
    <row r="16" spans="2:3" ht="13.05" customHeight="1" x14ac:dyDescent="0.3">
      <c r="B16" s="315"/>
      <c r="C16" s="316"/>
    </row>
    <row r="17" spans="2:3" ht="13.05" customHeight="1" x14ac:dyDescent="0.3">
      <c r="B17" s="314" t="s">
        <v>199</v>
      </c>
      <c r="C17" s="313" t="s">
        <v>387</v>
      </c>
    </row>
    <row r="18" spans="2:3" ht="13.05" customHeight="1" x14ac:dyDescent="0.3">
      <c r="B18" s="315" t="s">
        <v>200</v>
      </c>
      <c r="C18" s="316" t="s">
        <v>388</v>
      </c>
    </row>
    <row r="19" spans="2:3" ht="13.05" customHeight="1" x14ac:dyDescent="0.3">
      <c r="B19" s="312"/>
      <c r="C19" s="319"/>
    </row>
    <row r="20" spans="2:3" ht="13.05" customHeight="1" x14ac:dyDescent="0.3">
      <c r="B20" s="314" t="s">
        <v>369</v>
      </c>
      <c r="C20" s="313" t="s">
        <v>389</v>
      </c>
    </row>
    <row r="21" spans="2:3" ht="13.05" customHeight="1" x14ac:dyDescent="0.3">
      <c r="B21" s="315" t="s">
        <v>370</v>
      </c>
      <c r="C21" s="318" t="s">
        <v>390</v>
      </c>
    </row>
    <row r="22" spans="2:3" ht="13.05" customHeight="1" x14ac:dyDescent="0.3">
      <c r="B22" s="317"/>
      <c r="C22" s="319"/>
    </row>
    <row r="23" spans="2:3" ht="13.05" customHeight="1" x14ac:dyDescent="0.3">
      <c r="B23" s="320" t="s">
        <v>371</v>
      </c>
      <c r="C23" s="313" t="s">
        <v>391</v>
      </c>
    </row>
    <row r="24" spans="2:3" ht="13.05" customHeight="1" x14ac:dyDescent="0.3">
      <c r="B24" s="315" t="s">
        <v>372</v>
      </c>
      <c r="C24" s="318" t="s">
        <v>392</v>
      </c>
    </row>
    <row r="25" spans="2:3" ht="13.05" customHeight="1" x14ac:dyDescent="0.3">
      <c r="B25" s="315"/>
      <c r="C25" s="316"/>
    </row>
    <row r="26" spans="2:3" ht="13.05" customHeight="1" x14ac:dyDescent="0.3">
      <c r="B26" s="320" t="s">
        <v>373</v>
      </c>
      <c r="C26" s="313" t="s">
        <v>393</v>
      </c>
    </row>
    <row r="27" spans="2:3" ht="13.05" customHeight="1" x14ac:dyDescent="0.3">
      <c r="B27" s="315" t="s">
        <v>374</v>
      </c>
      <c r="C27" s="318" t="s">
        <v>394</v>
      </c>
    </row>
    <row r="28" spans="2:3" ht="13.05" customHeight="1" x14ac:dyDescent="0.3">
      <c r="B28" s="321"/>
      <c r="C28" s="322"/>
    </row>
    <row r="29" spans="2:3" ht="13.05" customHeight="1" x14ac:dyDescent="0.3">
      <c r="B29" s="317" t="s">
        <v>375</v>
      </c>
      <c r="C29" s="313" t="s">
        <v>395</v>
      </c>
    </row>
    <row r="30" spans="2:3" ht="13.05" customHeight="1" x14ac:dyDescent="0.3">
      <c r="B30" s="315" t="s">
        <v>376</v>
      </c>
      <c r="C30" s="318" t="s">
        <v>396</v>
      </c>
    </row>
    <row r="31" spans="2:3" ht="13.05" customHeight="1" x14ac:dyDescent="0.3">
      <c r="B31" s="323"/>
      <c r="C31" s="324"/>
    </row>
    <row r="32" spans="2:3" ht="13.05" customHeight="1" x14ac:dyDescent="0.25"/>
    <row r="35" spans="3:3" x14ac:dyDescent="0.25">
      <c r="C35" s="67"/>
    </row>
    <row r="57" spans="3:3" x14ac:dyDescent="0.25">
      <c r="C57" s="6"/>
    </row>
  </sheetData>
  <hyperlinks>
    <hyperlink ref="C9" location="'1 Utsläpp'!A1" display="Emissions of Greenhouse gases (GHG), 2008Q1-2021Q1" xr:uid="{00000000-0004-0000-0000-000003000000}"/>
    <hyperlink ref="C20" location="'4 Utsläpp per FV (kvartal)'!A1" display="Utsläpp per förädlingsvärde 2008K1-2025K2" xr:uid="{00000000-0004-0000-0000-000004000000}"/>
    <hyperlink ref="C21" location="'4 Utsläpp per FV (kvartal)'!A1" display="Greenhouse gas emissions by value added, 2008Q1-2025Q2" xr:uid="{00000000-0004-0000-0000-000005000000}"/>
    <hyperlink ref="C26" location="'6 FV (kvartal)'!A1" display="Förädlingsvärde efter näringsgren SNI 2007, 2008K1-2025K2" xr:uid="{00000000-0004-0000-0000-000006000000}"/>
    <hyperlink ref="C27" location="'6 FV (kvartal)'!A1" display="Value added by industry SNI 2007 (NACE) 2008Q1-2025Q2" xr:uid="{00000000-0004-0000-0000-000007000000}"/>
    <hyperlink ref="C29" location="'7 Sysselsatta (kvartal)'!A1" display="Sysselsättning efter näringsgren SNI 2007, 2008K1-2025K2" xr:uid="{00000000-0004-0000-0000-000008000000}"/>
    <hyperlink ref="C30" location="'7 Sysselsatta (kvartal)'!A1" display="Employment by industry SNI 2007 (NACE), 2008Q1-2025Q2" xr:uid="{00000000-0004-0000-0000-000009000000}"/>
    <hyperlink ref="C24" location="'5 Utsläpp per syss. (kvartal)'!A1" display="Greenhouse gas emissions by Employees, 2008Q1-2025Q2" xr:uid="{00000000-0004-0000-0000-00000A000000}"/>
    <hyperlink ref="C23" location="'5 Utsläpp per syss. (kvartal)'!A1" display="Utsläpp per sysselsatta 2008K1-2025K2" xr:uid="{00000000-0004-0000-0000-00000B000000}"/>
    <hyperlink ref="C17" location="'3 Prel. årssiffor'!A1" display="Preliminära årsdata: Utsläpp av växthusgaser, intensiteter, förädlingsvärde samt sysselsättning 2008-2017" xr:uid="{00000000-0004-0000-0000-00000C000000}"/>
    <hyperlink ref="C18" location="'3 Prel. årssiffor'!A1" display="Preliminary yearly data: Emissions of GHG, intensities, value addded and employment 2008-2020" xr:uid="{00000000-0004-0000-0000-00000D000000}"/>
    <hyperlink ref="C15" location="'2 Diagram'!A1" display="Figures and environmental economic profiles" xr:uid="{00000000-0004-0000-0000-000001000000}"/>
    <hyperlink ref="C14" location="'2 Diagram'!A1" display="Diagram och miljöekonomiska profiler" xr:uid="{00000000-0004-0000-0000-000000000000}"/>
    <hyperlink ref="C11" location="'1b Mobila utsläpp'!A1" display="Utsläpp av växthusgaser för mobila, 2008K1-2024K4" xr:uid="{B395F106-0F23-421F-AC99-8D08328A9AFA}"/>
    <hyperlink ref="C12" location="'1b Mobila utsläpp'!A1" display="Greenhouse gas emissions, transportation sector, 2008Q1-2024Q4"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2.6" x14ac:dyDescent="0.25"/>
  <cols>
    <col min="1" max="1" width="133.77734375" bestFit="1" customWidth="1"/>
    <col min="2" max="2" width="18.77734375" bestFit="1" customWidth="1"/>
    <col min="3" max="4" width="14" bestFit="1" customWidth="1"/>
    <col min="5" max="6" width="12.77734375" bestFit="1" customWidth="1"/>
    <col min="7" max="7" width="14" bestFit="1" customWidth="1"/>
    <col min="8" max="8" width="12.77734375" bestFit="1" customWidth="1"/>
    <col min="9" max="11" width="14" bestFit="1" customWidth="1"/>
    <col min="12" max="12" width="12.77734375" bestFit="1" customWidth="1"/>
    <col min="13" max="23" width="14" bestFit="1" customWidth="1"/>
    <col min="24" max="24" width="12.77734375" bestFit="1" customWidth="1"/>
    <col min="25" max="41" width="14" bestFit="1" customWidth="1"/>
    <col min="42" max="42" width="12.77734375" bestFit="1" customWidth="1"/>
    <col min="43" max="44" width="14" bestFit="1" customWidth="1"/>
    <col min="45" max="45" width="12.77734375" bestFit="1" customWidth="1"/>
    <col min="46" max="49" width="14" bestFit="1" customWidth="1"/>
    <col min="50" max="50" width="12.77734375" bestFit="1" customWidth="1"/>
    <col min="51" max="54" width="14" bestFit="1" customWidth="1"/>
    <col min="55" max="55" width="12.77734375" bestFit="1" customWidth="1"/>
    <col min="56" max="62" width="14" bestFit="1" customWidth="1"/>
    <col min="63" max="63" width="6.21875" bestFit="1" customWidth="1"/>
    <col min="64" max="64" width="14" bestFit="1" customWidth="1"/>
  </cols>
  <sheetData>
    <row r="3" spans="1:63" x14ac:dyDescent="0.25">
      <c r="A3" s="70" t="s">
        <v>329</v>
      </c>
      <c r="B3" s="70" t="s">
        <v>326</v>
      </c>
    </row>
    <row r="4" spans="1:63" x14ac:dyDescent="0.25">
      <c r="A4" s="70" t="s">
        <v>328</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146</v>
      </c>
      <c r="AG4" t="s">
        <v>147</v>
      </c>
      <c r="AH4" t="s">
        <v>161</v>
      </c>
      <c r="AI4" t="s">
        <v>163</v>
      </c>
      <c r="AJ4" t="s">
        <v>164</v>
      </c>
      <c r="AK4" t="s">
        <v>166</v>
      </c>
      <c r="AL4" t="s">
        <v>167</v>
      </c>
      <c r="AM4" t="s">
        <v>171</v>
      </c>
      <c r="AN4" t="s">
        <v>174</v>
      </c>
      <c r="AO4" t="s">
        <v>176</v>
      </c>
      <c r="AP4" t="s">
        <v>195</v>
      </c>
      <c r="AQ4" t="s">
        <v>206</v>
      </c>
      <c r="AR4" t="s">
        <v>207</v>
      </c>
      <c r="AS4" t="s">
        <v>212</v>
      </c>
      <c r="AT4" t="s">
        <v>213</v>
      </c>
      <c r="AU4" t="s">
        <v>214</v>
      </c>
      <c r="AV4" t="s">
        <v>215</v>
      </c>
      <c r="AW4" t="s">
        <v>217</v>
      </c>
      <c r="AX4" t="s">
        <v>219</v>
      </c>
      <c r="AY4" t="s">
        <v>221</v>
      </c>
      <c r="AZ4" t="s">
        <v>222</v>
      </c>
      <c r="BA4" t="s">
        <v>224</v>
      </c>
      <c r="BB4" t="s">
        <v>225</v>
      </c>
      <c r="BC4" t="s">
        <v>226</v>
      </c>
      <c r="BD4" t="s">
        <v>229</v>
      </c>
      <c r="BE4" t="s">
        <v>231</v>
      </c>
      <c r="BF4" t="s">
        <v>232</v>
      </c>
      <c r="BG4" t="s">
        <v>233</v>
      </c>
      <c r="BH4" t="s">
        <v>235</v>
      </c>
      <c r="BI4" t="s">
        <v>244</v>
      </c>
      <c r="BJ4" t="s">
        <v>247</v>
      </c>
      <c r="BK4" t="s">
        <v>327</v>
      </c>
    </row>
    <row r="5" spans="1:63" x14ac:dyDescent="0.25">
      <c r="A5" s="71" t="s">
        <v>35</v>
      </c>
      <c r="B5">
        <v>2317.1827441463902</v>
      </c>
      <c r="C5">
        <v>2342.6139887965201</v>
      </c>
      <c r="D5">
        <v>2328.79293172497</v>
      </c>
      <c r="E5">
        <v>2361.1224264880798</v>
      </c>
      <c r="F5">
        <v>2240.96973602564</v>
      </c>
      <c r="G5">
        <v>2255.89675123086</v>
      </c>
      <c r="H5">
        <v>2255.7088290820402</v>
      </c>
      <c r="I5">
        <v>2266.5053777919802</v>
      </c>
      <c r="J5">
        <v>2298.35385866462</v>
      </c>
      <c r="K5">
        <v>2287.8043461812699</v>
      </c>
      <c r="L5">
        <v>2302.1960000337399</v>
      </c>
      <c r="M5">
        <v>2359.9897967208899</v>
      </c>
      <c r="N5">
        <v>2292.12992631011</v>
      </c>
      <c r="O5">
        <v>2320.6969997116398</v>
      </c>
      <c r="P5">
        <v>2307.4866027473799</v>
      </c>
      <c r="Q5">
        <v>2309.23920089383</v>
      </c>
      <c r="R5">
        <v>2269.8718156944601</v>
      </c>
      <c r="S5">
        <v>2246.4660219092102</v>
      </c>
      <c r="T5">
        <v>2266.66402604517</v>
      </c>
      <c r="U5">
        <v>2277.6664482542101</v>
      </c>
      <c r="V5">
        <v>2248.79181254473</v>
      </c>
      <c r="W5">
        <v>2253.95385417738</v>
      </c>
      <c r="X5">
        <v>2260.7053266927101</v>
      </c>
      <c r="Y5">
        <v>2255.0098877401902</v>
      </c>
      <c r="Z5">
        <v>2227.3277118324199</v>
      </c>
      <c r="AA5">
        <v>2243.61914579831</v>
      </c>
      <c r="AB5">
        <v>2262.4081471097902</v>
      </c>
      <c r="AC5">
        <v>2269.89721294626</v>
      </c>
      <c r="AD5">
        <v>2229.8441735004299</v>
      </c>
      <c r="AE5">
        <v>2252.6357310605699</v>
      </c>
      <c r="AF5">
        <v>2242.1168502158398</v>
      </c>
      <c r="AG5">
        <v>2259.36297953242</v>
      </c>
      <c r="AH5">
        <v>2175.3284780300901</v>
      </c>
      <c r="AI5">
        <v>2205.3709328609798</v>
      </c>
      <c r="AJ5">
        <v>2208.72644121964</v>
      </c>
      <c r="AK5">
        <v>2237.4701945493698</v>
      </c>
      <c r="AL5">
        <v>2187.52163383367</v>
      </c>
      <c r="AM5">
        <v>2214.96629254557</v>
      </c>
      <c r="AN5">
        <v>2239.3839370877099</v>
      </c>
      <c r="AO5">
        <v>2237.6960247893899</v>
      </c>
      <c r="AP5">
        <v>2087.7191112056898</v>
      </c>
      <c r="AQ5">
        <v>2130.0667875763802</v>
      </c>
      <c r="AR5">
        <v>2150.50684609159</v>
      </c>
      <c r="AS5">
        <v>2133.6210543321299</v>
      </c>
      <c r="AT5">
        <v>2105.3779057187699</v>
      </c>
      <c r="AU5">
        <v>2147.2425110805102</v>
      </c>
      <c r="AV5">
        <v>2170.0295997039302</v>
      </c>
      <c r="AW5">
        <v>2154.0708768323502</v>
      </c>
      <c r="AX5">
        <v>2131.47780618961</v>
      </c>
      <c r="AY5">
        <v>2120.24191307816</v>
      </c>
      <c r="AZ5">
        <v>2164.3788573239599</v>
      </c>
      <c r="BA5">
        <v>2166.93777073811</v>
      </c>
      <c r="BB5">
        <v>2078.8696032283501</v>
      </c>
      <c r="BC5">
        <v>2126.0087033630898</v>
      </c>
      <c r="BD5">
        <v>2132.91568014634</v>
      </c>
      <c r="BE5">
        <v>2117.0369963521898</v>
      </c>
      <c r="BF5">
        <v>2059.6585378683799</v>
      </c>
      <c r="BG5">
        <v>2052.9989713519599</v>
      </c>
      <c r="BH5">
        <v>2067.22429344393</v>
      </c>
      <c r="BI5">
        <v>2078.63025817177</v>
      </c>
      <c r="BJ5">
        <v>2055.8066089712902</v>
      </c>
    </row>
    <row r="6" spans="1:63" x14ac:dyDescent="0.25">
      <c r="A6" s="71" t="s">
        <v>1</v>
      </c>
      <c r="B6">
        <v>186.69951978846501</v>
      </c>
      <c r="C6">
        <v>201.06334616286799</v>
      </c>
      <c r="D6">
        <v>196.373266449384</v>
      </c>
      <c r="E6">
        <v>195.372190128716</v>
      </c>
      <c r="F6">
        <v>145.81955178739901</v>
      </c>
      <c r="G6">
        <v>140.426515395037</v>
      </c>
      <c r="H6">
        <v>143.701444591929</v>
      </c>
      <c r="I6">
        <v>213.342939450822</v>
      </c>
      <c r="J6">
        <v>228.54448065860001</v>
      </c>
      <c r="K6">
        <v>211.226781225325</v>
      </c>
      <c r="L6">
        <v>205.67964265147</v>
      </c>
      <c r="M6">
        <v>234.97223475500499</v>
      </c>
      <c r="N6">
        <v>244.95006595256001</v>
      </c>
      <c r="O6">
        <v>205.52809566985599</v>
      </c>
      <c r="P6">
        <v>214.96739369305101</v>
      </c>
      <c r="Q6">
        <v>222.8919681715</v>
      </c>
      <c r="R6">
        <v>254.25205795260899</v>
      </c>
      <c r="S6">
        <v>207.49721739391401</v>
      </c>
      <c r="T6">
        <v>214.55551672236399</v>
      </c>
      <c r="U6">
        <v>239.532795913</v>
      </c>
      <c r="V6">
        <v>229.79405027879099</v>
      </c>
      <c r="W6">
        <v>217.40940401568801</v>
      </c>
      <c r="X6">
        <v>231.27106562461401</v>
      </c>
      <c r="Y6">
        <v>222.033498301094</v>
      </c>
      <c r="Z6">
        <v>245.88318246627199</v>
      </c>
      <c r="AA6">
        <v>220.10289309390799</v>
      </c>
      <c r="AB6">
        <v>226.550011271139</v>
      </c>
      <c r="AC6">
        <v>250.51183359030099</v>
      </c>
      <c r="AD6">
        <v>237.58988421195801</v>
      </c>
      <c r="AE6">
        <v>225.11007051717701</v>
      </c>
      <c r="AF6">
        <v>217.884176090484</v>
      </c>
      <c r="AG6">
        <v>240.806911774821</v>
      </c>
      <c r="AH6">
        <v>240.76890336965701</v>
      </c>
      <c r="AI6">
        <v>219.403632743804</v>
      </c>
      <c r="AJ6">
        <v>228.47338347449499</v>
      </c>
      <c r="AK6">
        <v>230.210032013849</v>
      </c>
      <c r="AL6">
        <v>242.83603306114301</v>
      </c>
      <c r="AM6">
        <v>233.77430151694401</v>
      </c>
      <c r="AN6">
        <v>228.21840395756001</v>
      </c>
      <c r="AO6">
        <v>226.926456239864</v>
      </c>
      <c r="AP6">
        <v>245.57587596387401</v>
      </c>
      <c r="AQ6">
        <v>210.97786237178599</v>
      </c>
      <c r="AR6">
        <v>216.72079214683299</v>
      </c>
      <c r="AS6">
        <v>212.17347964867301</v>
      </c>
      <c r="AT6">
        <v>218.11214244278199</v>
      </c>
      <c r="AU6">
        <v>218.71887158976301</v>
      </c>
      <c r="AV6">
        <v>227.88311719319901</v>
      </c>
      <c r="AW6">
        <v>233.81371088066999</v>
      </c>
      <c r="AX6">
        <v>239.19101282484601</v>
      </c>
      <c r="AY6">
        <v>218.33836613441301</v>
      </c>
      <c r="AZ6">
        <v>220.03575120903199</v>
      </c>
      <c r="BA6">
        <v>229.85293123687401</v>
      </c>
      <c r="BB6">
        <v>221.21031512265699</v>
      </c>
      <c r="BC6">
        <v>216.31572010880799</v>
      </c>
      <c r="BD6">
        <v>228.56962544382699</v>
      </c>
      <c r="BE6">
        <v>216.48497605465101</v>
      </c>
      <c r="BF6">
        <v>233.562893545733</v>
      </c>
      <c r="BG6">
        <v>208.609601569272</v>
      </c>
      <c r="BH6">
        <v>207.39077225434301</v>
      </c>
      <c r="BI6">
        <v>214.789251563693</v>
      </c>
      <c r="BJ6">
        <v>258.45313609172899</v>
      </c>
    </row>
    <row r="7" spans="1:63" x14ac:dyDescent="0.25">
      <c r="A7" s="71" t="s">
        <v>2</v>
      </c>
      <c r="B7">
        <v>205.596214167488</v>
      </c>
      <c r="C7">
        <v>183.29640010573601</v>
      </c>
      <c r="D7">
        <v>185.418361449287</v>
      </c>
      <c r="E7">
        <v>292.50824298543398</v>
      </c>
      <c r="F7">
        <v>224.68779209185499</v>
      </c>
      <c r="G7">
        <v>183.599780450232</v>
      </c>
      <c r="H7">
        <v>195.62508319859199</v>
      </c>
      <c r="I7">
        <v>282.548595023475</v>
      </c>
      <c r="J7">
        <v>223.108976624625</v>
      </c>
      <c r="K7">
        <v>177.22076687113901</v>
      </c>
      <c r="L7">
        <v>181.57511475904201</v>
      </c>
      <c r="M7">
        <v>279.05904569488598</v>
      </c>
      <c r="N7">
        <v>214.31021228951499</v>
      </c>
      <c r="O7">
        <v>190.20837939295001</v>
      </c>
      <c r="P7">
        <v>187.986885208308</v>
      </c>
      <c r="Q7">
        <v>260.83852496849403</v>
      </c>
      <c r="R7">
        <v>206.43810633458401</v>
      </c>
      <c r="S7">
        <v>177.21980544508099</v>
      </c>
      <c r="T7">
        <v>176.077487422384</v>
      </c>
      <c r="U7">
        <v>266.12992991753401</v>
      </c>
      <c r="V7">
        <v>197.183157334453</v>
      </c>
      <c r="W7">
        <v>162.45383368566499</v>
      </c>
      <c r="X7">
        <v>174.202122880676</v>
      </c>
      <c r="Y7">
        <v>249.03167281820001</v>
      </c>
      <c r="Z7">
        <v>191.11483729862599</v>
      </c>
      <c r="AA7">
        <v>161.43923698388301</v>
      </c>
      <c r="AB7">
        <v>164.74192652772101</v>
      </c>
      <c r="AC7">
        <v>239.661671784476</v>
      </c>
      <c r="AD7">
        <v>189.16067423178399</v>
      </c>
      <c r="AE7">
        <v>151.98196992975801</v>
      </c>
      <c r="AF7">
        <v>147.15900354354699</v>
      </c>
      <c r="AG7">
        <v>205.84745658239501</v>
      </c>
      <c r="AH7">
        <v>186.94127551201299</v>
      </c>
      <c r="AI7">
        <v>148.36255085833099</v>
      </c>
      <c r="AJ7">
        <v>161.00356289092201</v>
      </c>
      <c r="AK7">
        <v>219.28124212111999</v>
      </c>
      <c r="AL7">
        <v>167.59463076937101</v>
      </c>
      <c r="AM7">
        <v>144.46096331001601</v>
      </c>
      <c r="AN7">
        <v>150.813472079935</v>
      </c>
      <c r="AO7">
        <v>219.69616954055601</v>
      </c>
      <c r="AP7">
        <v>163.63969259000501</v>
      </c>
      <c r="AQ7">
        <v>136.77390765359499</v>
      </c>
      <c r="AR7">
        <v>131.75090991839099</v>
      </c>
      <c r="AS7">
        <v>217.752136203867</v>
      </c>
      <c r="AT7">
        <v>157.41610508724801</v>
      </c>
      <c r="AU7">
        <v>140.70631240456601</v>
      </c>
      <c r="AV7">
        <v>136.05637796295699</v>
      </c>
      <c r="AW7">
        <v>196.42991513156699</v>
      </c>
      <c r="AX7">
        <v>165.501914237313</v>
      </c>
      <c r="AY7">
        <v>123.776759512007</v>
      </c>
      <c r="AZ7">
        <v>131.096035415552</v>
      </c>
      <c r="BA7">
        <v>200.06088976501499</v>
      </c>
      <c r="BB7">
        <v>146.857400341888</v>
      </c>
      <c r="BC7">
        <v>112.71185598512</v>
      </c>
      <c r="BD7">
        <v>116.519897235649</v>
      </c>
      <c r="BE7">
        <v>182.608018984132</v>
      </c>
      <c r="BF7">
        <v>138.56778586623</v>
      </c>
      <c r="BG7">
        <v>103.673529607277</v>
      </c>
      <c r="BH7">
        <v>109.46989110595</v>
      </c>
      <c r="BI7">
        <v>164.06315228303001</v>
      </c>
      <c r="BJ7">
        <v>121.557529853624</v>
      </c>
    </row>
    <row r="8" spans="1:63" x14ac:dyDescent="0.25">
      <c r="A8" s="71" t="s">
        <v>3</v>
      </c>
      <c r="B8">
        <v>14.766243416823301</v>
      </c>
      <c r="C8">
        <v>13.9425345724873</v>
      </c>
      <c r="D8">
        <v>11.417299267960599</v>
      </c>
      <c r="E8">
        <v>14.2108198131496</v>
      </c>
      <c r="F8">
        <v>14.883481898894001</v>
      </c>
      <c r="G8">
        <v>12.3710095949123</v>
      </c>
      <c r="H8">
        <v>9.4634238403006705</v>
      </c>
      <c r="I8">
        <v>12.668688319393301</v>
      </c>
      <c r="J8">
        <v>14.369363084568599</v>
      </c>
      <c r="K8">
        <v>12.2150804478159</v>
      </c>
      <c r="L8">
        <v>9.7763585931382195</v>
      </c>
      <c r="M8">
        <v>13.8169196356573</v>
      </c>
      <c r="N8">
        <v>13.4763379974233</v>
      </c>
      <c r="O8">
        <v>11.170316599089301</v>
      </c>
      <c r="P8">
        <v>9.3779162478908997</v>
      </c>
      <c r="Q8">
        <v>11.294245017141</v>
      </c>
      <c r="R8">
        <v>12.0255294783303</v>
      </c>
      <c r="S8">
        <v>10.4726416154326</v>
      </c>
      <c r="T8">
        <v>8.72311769643097</v>
      </c>
      <c r="U8">
        <v>10.7989596318171</v>
      </c>
      <c r="V8">
        <v>12.125726065756901</v>
      </c>
      <c r="W8">
        <v>9.3230978151072801</v>
      </c>
      <c r="X8">
        <v>7.6128585123730996</v>
      </c>
      <c r="Y8">
        <v>9.8857325390871296</v>
      </c>
      <c r="Z8">
        <v>10.205013702487101</v>
      </c>
      <c r="AA8">
        <v>8.3390162575801607</v>
      </c>
      <c r="AB8">
        <v>7.6706521287779204</v>
      </c>
      <c r="AC8">
        <v>8.1561813665968703</v>
      </c>
      <c r="AD8">
        <v>8.1528324768766005</v>
      </c>
      <c r="AE8">
        <v>7.51987318798371</v>
      </c>
      <c r="AF8">
        <v>6.7097979188102697</v>
      </c>
      <c r="AG8">
        <v>7.7992224985427603</v>
      </c>
      <c r="AH8">
        <v>8.5798374413044201</v>
      </c>
      <c r="AI8">
        <v>6.7382822146436299</v>
      </c>
      <c r="AJ8">
        <v>6.1085485323443001</v>
      </c>
      <c r="AK8">
        <v>7.5091323326992496</v>
      </c>
      <c r="AL8">
        <v>7.4971247916660797</v>
      </c>
      <c r="AM8">
        <v>6.2185859375201398</v>
      </c>
      <c r="AN8">
        <v>6.0966677184139204</v>
      </c>
      <c r="AO8">
        <v>6.7655398135559697</v>
      </c>
      <c r="AP8">
        <v>5.8693762626106203</v>
      </c>
      <c r="AQ8">
        <v>5.1462937981378198</v>
      </c>
      <c r="AR8">
        <v>4.7616515282327798</v>
      </c>
      <c r="AS8">
        <v>5.5609381995565696</v>
      </c>
      <c r="AT8">
        <v>5.6824741051989403</v>
      </c>
      <c r="AU8">
        <v>5.0151664449916398</v>
      </c>
      <c r="AV8">
        <v>4.7996062891949496</v>
      </c>
      <c r="AW8">
        <v>5.3539530334547099</v>
      </c>
      <c r="AX8">
        <v>5.1807385686280396</v>
      </c>
      <c r="AY8">
        <v>4.1654190476292898</v>
      </c>
      <c r="AZ8">
        <v>4.4051025742220302</v>
      </c>
      <c r="BA8">
        <v>4.9048360831892204</v>
      </c>
      <c r="BB8">
        <v>4.9951360048231397</v>
      </c>
      <c r="BC8">
        <v>4.3832141615492999</v>
      </c>
      <c r="BD8">
        <v>4.0434535689656901</v>
      </c>
      <c r="BE8">
        <v>4.7993030604103604</v>
      </c>
      <c r="BF8">
        <v>4.83440982644185</v>
      </c>
      <c r="BG8">
        <v>4.32231851129254</v>
      </c>
      <c r="BH8">
        <v>3.9666938464195001</v>
      </c>
      <c r="BI8">
        <v>5.1928284965378202</v>
      </c>
      <c r="BJ8">
        <v>6.0694281357786704</v>
      </c>
    </row>
    <row r="9" spans="1:63" x14ac:dyDescent="0.25">
      <c r="A9" s="71" t="s">
        <v>36</v>
      </c>
      <c r="B9">
        <v>563.58705557722305</v>
      </c>
      <c r="C9">
        <v>468.56312849637999</v>
      </c>
      <c r="D9">
        <v>522.97089350945703</v>
      </c>
      <c r="E9">
        <v>622.82745031870002</v>
      </c>
      <c r="F9">
        <v>594.67376609328699</v>
      </c>
      <c r="G9">
        <v>400.85786222852897</v>
      </c>
      <c r="H9">
        <v>377.99511950637998</v>
      </c>
      <c r="I9">
        <v>482.258219049817</v>
      </c>
      <c r="J9">
        <v>625.71393490533103</v>
      </c>
      <c r="K9">
        <v>399.10518857072799</v>
      </c>
      <c r="L9">
        <v>362.69416883204701</v>
      </c>
      <c r="M9">
        <v>551.66168742609898</v>
      </c>
      <c r="N9">
        <v>597.86194988374496</v>
      </c>
      <c r="O9">
        <v>405.39631922748401</v>
      </c>
      <c r="P9">
        <v>361.64157204268201</v>
      </c>
      <c r="Q9">
        <v>433.88645620754301</v>
      </c>
      <c r="R9">
        <v>483.71353662394398</v>
      </c>
      <c r="S9">
        <v>406.75095586013202</v>
      </c>
      <c r="T9">
        <v>349.54999409522901</v>
      </c>
      <c r="U9">
        <v>433.01060264830602</v>
      </c>
      <c r="V9">
        <v>435.496624021645</v>
      </c>
      <c r="W9">
        <v>343.24971835926198</v>
      </c>
      <c r="X9">
        <v>307.27146888922101</v>
      </c>
      <c r="Y9">
        <v>321.08449293312498</v>
      </c>
      <c r="Z9">
        <v>326.16186865517</v>
      </c>
      <c r="AA9">
        <v>307.246381795057</v>
      </c>
      <c r="AB9">
        <v>284.39627411638702</v>
      </c>
      <c r="AC9">
        <v>326.33871495146298</v>
      </c>
      <c r="AD9">
        <v>319.65165034542298</v>
      </c>
      <c r="AE9">
        <v>284.455025563601</v>
      </c>
      <c r="AF9">
        <v>264.81870787365398</v>
      </c>
      <c r="AG9">
        <v>307.934269040949</v>
      </c>
      <c r="AH9">
        <v>376.97227433583703</v>
      </c>
      <c r="AI9">
        <v>313.77217613444901</v>
      </c>
      <c r="AJ9">
        <v>307.31151835352199</v>
      </c>
      <c r="AK9">
        <v>373.95623474171799</v>
      </c>
      <c r="AL9">
        <v>359.10807536230999</v>
      </c>
      <c r="AM9">
        <v>325.903424159037</v>
      </c>
      <c r="AN9">
        <v>307.98700919215503</v>
      </c>
      <c r="AO9">
        <v>382.15512065758003</v>
      </c>
      <c r="AP9">
        <v>414.09974534179798</v>
      </c>
      <c r="AQ9">
        <v>342.293276541333</v>
      </c>
      <c r="AR9">
        <v>330.11785448974899</v>
      </c>
      <c r="AS9">
        <v>355.82131548432397</v>
      </c>
      <c r="AT9">
        <v>365.22208764221199</v>
      </c>
      <c r="AU9">
        <v>320.33973046966997</v>
      </c>
      <c r="AV9">
        <v>331.98163067724698</v>
      </c>
      <c r="AW9">
        <v>364.93062131024499</v>
      </c>
      <c r="AX9">
        <v>344.48901105029898</v>
      </c>
      <c r="AY9">
        <v>302.59819370838301</v>
      </c>
      <c r="AZ9">
        <v>312.52027956944499</v>
      </c>
      <c r="BA9">
        <v>346.21662197634203</v>
      </c>
      <c r="BB9">
        <v>361.02283293484402</v>
      </c>
      <c r="BC9">
        <v>320.28392501664598</v>
      </c>
      <c r="BD9">
        <v>329.72924221764299</v>
      </c>
      <c r="BE9">
        <v>350.41823053262198</v>
      </c>
      <c r="BF9">
        <v>316.066227157546</v>
      </c>
      <c r="BG9">
        <v>292.91300066847998</v>
      </c>
      <c r="BH9">
        <v>295.00909824996899</v>
      </c>
      <c r="BI9">
        <v>413.06345868310399</v>
      </c>
      <c r="BJ9">
        <v>323.31544131616499</v>
      </c>
    </row>
    <row r="10" spans="1:63" x14ac:dyDescent="0.25">
      <c r="A10" s="71" t="s">
        <v>37</v>
      </c>
      <c r="B10">
        <v>1113.65096504041</v>
      </c>
      <c r="C10">
        <v>1124.1045695038799</v>
      </c>
      <c r="D10">
        <v>1108.43651670593</v>
      </c>
      <c r="E10">
        <v>1346.4447485852399</v>
      </c>
      <c r="F10">
        <v>1180.21287784062</v>
      </c>
      <c r="G10">
        <v>1166.98726034367</v>
      </c>
      <c r="H10">
        <v>1000.33082998246</v>
      </c>
      <c r="I10">
        <v>1162.91406304</v>
      </c>
      <c r="J10">
        <v>1291.99852104857</v>
      </c>
      <c r="K10">
        <v>1144.2605442003801</v>
      </c>
      <c r="L10">
        <v>1080.3285107019201</v>
      </c>
      <c r="M10">
        <v>1206.2852106121099</v>
      </c>
      <c r="N10">
        <v>1162.5880524706199</v>
      </c>
      <c r="O10">
        <v>1047.8051567645</v>
      </c>
      <c r="P10">
        <v>1041.8606963349</v>
      </c>
      <c r="Q10">
        <v>1044.7137293655201</v>
      </c>
      <c r="R10">
        <v>1154.7033799477099</v>
      </c>
      <c r="S10">
        <v>1104.10567560308</v>
      </c>
      <c r="T10">
        <v>1113.5094701314699</v>
      </c>
      <c r="U10">
        <v>1129.8370164323101</v>
      </c>
      <c r="V10">
        <v>1133.65651770106</v>
      </c>
      <c r="W10">
        <v>961.96324311314697</v>
      </c>
      <c r="X10">
        <v>1027.8162385322801</v>
      </c>
      <c r="Y10">
        <v>969.26365495295795</v>
      </c>
      <c r="Z10">
        <v>1098.8480771531099</v>
      </c>
      <c r="AA10">
        <v>1028.85477104234</v>
      </c>
      <c r="AB10">
        <v>1032.4400489598199</v>
      </c>
      <c r="AC10">
        <v>1038.9265217816301</v>
      </c>
      <c r="AD10">
        <v>1137.88351603093</v>
      </c>
      <c r="AE10">
        <v>983.21758835050605</v>
      </c>
      <c r="AF10">
        <v>993.15265017447496</v>
      </c>
      <c r="AG10">
        <v>1145.08627379123</v>
      </c>
      <c r="AH10">
        <v>1020.36501417258</v>
      </c>
      <c r="AI10">
        <v>1035.9419035653</v>
      </c>
      <c r="AJ10">
        <v>1007.86490654663</v>
      </c>
      <c r="AK10">
        <v>1101.2493796988799</v>
      </c>
      <c r="AL10">
        <v>1085.1886544412901</v>
      </c>
      <c r="AM10">
        <v>1017.85441075839</v>
      </c>
      <c r="AN10">
        <v>1008.11883898033</v>
      </c>
      <c r="AO10">
        <v>1130.5063558146201</v>
      </c>
      <c r="AP10">
        <v>1120.5853779802001</v>
      </c>
      <c r="AQ10">
        <v>1109.85241761916</v>
      </c>
      <c r="AR10">
        <v>1032.8324355137299</v>
      </c>
      <c r="AS10">
        <v>1111.74289505261</v>
      </c>
      <c r="AT10">
        <v>969.39618424153696</v>
      </c>
      <c r="AU10">
        <v>982.95154425261103</v>
      </c>
      <c r="AV10">
        <v>864.75094488608397</v>
      </c>
      <c r="AW10">
        <v>916.89693951016397</v>
      </c>
      <c r="AX10">
        <v>773.75126274393494</v>
      </c>
      <c r="AY10">
        <v>795.59369042916501</v>
      </c>
      <c r="AZ10">
        <v>875.93273631639897</v>
      </c>
      <c r="BA10">
        <v>868.40969391769204</v>
      </c>
      <c r="BB10">
        <v>994.63595285975396</v>
      </c>
      <c r="BC10">
        <v>1052.72316005629</v>
      </c>
      <c r="BD10">
        <v>1043.19180168911</v>
      </c>
      <c r="BE10">
        <v>1049.9863489525801</v>
      </c>
      <c r="BF10">
        <v>940.24718622260798</v>
      </c>
      <c r="BG10">
        <v>945.253319015226</v>
      </c>
      <c r="BH10">
        <v>940.90646943511695</v>
      </c>
      <c r="BI10">
        <v>940.70105981795996</v>
      </c>
      <c r="BJ10">
        <v>953.62327333149199</v>
      </c>
    </row>
    <row r="11" spans="1:63" x14ac:dyDescent="0.25">
      <c r="A11" s="71" t="s">
        <v>38</v>
      </c>
      <c r="B11">
        <v>868.38128011506103</v>
      </c>
      <c r="C11">
        <v>919.46364353108095</v>
      </c>
      <c r="D11">
        <v>880.06195253016801</v>
      </c>
      <c r="E11">
        <v>924.68319392036096</v>
      </c>
      <c r="F11">
        <v>775.84676193407404</v>
      </c>
      <c r="G11">
        <v>791.25557165032205</v>
      </c>
      <c r="H11">
        <v>715.32148452402498</v>
      </c>
      <c r="I11">
        <v>777.71274677629594</v>
      </c>
      <c r="J11">
        <v>856.286077754894</v>
      </c>
      <c r="K11">
        <v>876.02671167238498</v>
      </c>
      <c r="L11">
        <v>855.36113402768603</v>
      </c>
      <c r="M11">
        <v>886.60640989078604</v>
      </c>
      <c r="N11">
        <v>880.95900684769697</v>
      </c>
      <c r="O11">
        <v>845.81232236563903</v>
      </c>
      <c r="P11">
        <v>876.315121269928</v>
      </c>
      <c r="Q11">
        <v>931.92151220631001</v>
      </c>
      <c r="R11">
        <v>886.89169663618998</v>
      </c>
      <c r="S11">
        <v>856.19150499309706</v>
      </c>
      <c r="T11">
        <v>893.83645329391902</v>
      </c>
      <c r="U11">
        <v>924.75845804475898</v>
      </c>
      <c r="V11">
        <v>785.44874852799796</v>
      </c>
      <c r="W11">
        <v>829.09478680556401</v>
      </c>
      <c r="X11">
        <v>801.92724974709597</v>
      </c>
      <c r="Y11">
        <v>832.53900399346003</v>
      </c>
      <c r="Z11">
        <v>768.86038384240101</v>
      </c>
      <c r="AA11">
        <v>815.88991263666196</v>
      </c>
      <c r="AB11">
        <v>766.87159191684202</v>
      </c>
      <c r="AC11">
        <v>837.09718745379405</v>
      </c>
      <c r="AD11">
        <v>799.71288452076499</v>
      </c>
      <c r="AE11">
        <v>864.88126586851104</v>
      </c>
      <c r="AF11">
        <v>825.07827780729497</v>
      </c>
      <c r="AG11">
        <v>853.28323960530395</v>
      </c>
      <c r="AH11">
        <v>817.03187986523199</v>
      </c>
      <c r="AI11">
        <v>861.96956761336298</v>
      </c>
      <c r="AJ11">
        <v>840.45184559818802</v>
      </c>
      <c r="AK11">
        <v>902.25035545088701</v>
      </c>
      <c r="AL11">
        <v>817.20555915877401</v>
      </c>
      <c r="AM11">
        <v>863.64769571393197</v>
      </c>
      <c r="AN11">
        <v>843.26533691255804</v>
      </c>
      <c r="AO11">
        <v>857.08939309237201</v>
      </c>
      <c r="AP11">
        <v>842.61216965613403</v>
      </c>
      <c r="AQ11">
        <v>879.05708832658297</v>
      </c>
      <c r="AR11">
        <v>842.63944054281296</v>
      </c>
      <c r="AS11">
        <v>891.32865882280805</v>
      </c>
      <c r="AT11">
        <v>745.77227086171104</v>
      </c>
      <c r="AU11">
        <v>765.25941160600996</v>
      </c>
      <c r="AV11">
        <v>732.053677359527</v>
      </c>
      <c r="AW11">
        <v>762.30156935508296</v>
      </c>
      <c r="AX11">
        <v>674.00369394832296</v>
      </c>
      <c r="AY11">
        <v>750.008196601029</v>
      </c>
      <c r="AZ11">
        <v>689.20115283333098</v>
      </c>
      <c r="BA11">
        <v>725.06110769168299</v>
      </c>
      <c r="BB11">
        <v>680.71991541779596</v>
      </c>
      <c r="BC11">
        <v>748.06031460449799</v>
      </c>
      <c r="BD11">
        <v>663.56686108130998</v>
      </c>
      <c r="BE11">
        <v>720.14048990084302</v>
      </c>
      <c r="BF11">
        <v>644.02947844171899</v>
      </c>
      <c r="BG11">
        <v>719.55848790191999</v>
      </c>
      <c r="BH11">
        <v>653.30805585562496</v>
      </c>
      <c r="BI11">
        <v>682.13589771923603</v>
      </c>
      <c r="BJ11">
        <v>617.64463227540205</v>
      </c>
    </row>
    <row r="12" spans="1:63" x14ac:dyDescent="0.25">
      <c r="A12" s="71" t="s">
        <v>39</v>
      </c>
      <c r="B12">
        <v>1614.8039072142301</v>
      </c>
      <c r="C12">
        <v>1587.97904946366</v>
      </c>
      <c r="D12">
        <v>1521.4495135469101</v>
      </c>
      <c r="E12">
        <v>1498.5270758941999</v>
      </c>
      <c r="F12">
        <v>952.245350465309</v>
      </c>
      <c r="G12">
        <v>854.93451715857395</v>
      </c>
      <c r="H12">
        <v>749.29866332745803</v>
      </c>
      <c r="I12">
        <v>1072.59762493638</v>
      </c>
      <c r="J12">
        <v>1542.44927720549</v>
      </c>
      <c r="K12">
        <v>1582.66229260501</v>
      </c>
      <c r="L12">
        <v>1350.2582174714801</v>
      </c>
      <c r="M12">
        <v>1449.579409723</v>
      </c>
      <c r="N12">
        <v>1449.52480620388</v>
      </c>
      <c r="O12">
        <v>1485.18595231575</v>
      </c>
      <c r="P12">
        <v>1264.1015558101101</v>
      </c>
      <c r="Q12">
        <v>1322.69171729955</v>
      </c>
      <c r="R12">
        <v>1238.3947685790199</v>
      </c>
      <c r="S12">
        <v>1236.4732767078699</v>
      </c>
      <c r="T12">
        <v>1064.43054189079</v>
      </c>
      <c r="U12">
        <v>1173.7762963493001</v>
      </c>
      <c r="V12">
        <v>1192.5296597564</v>
      </c>
      <c r="W12">
        <v>1221.61206410368</v>
      </c>
      <c r="X12">
        <v>1140.1678755733501</v>
      </c>
      <c r="Y12">
        <v>1221.6333019548699</v>
      </c>
      <c r="Z12">
        <v>1242.2531627855601</v>
      </c>
      <c r="AA12">
        <v>1234.4358108931201</v>
      </c>
      <c r="AB12">
        <v>1120.97686969036</v>
      </c>
      <c r="AC12">
        <v>1247.7964750224801</v>
      </c>
      <c r="AD12">
        <v>1325.76786462783</v>
      </c>
      <c r="AE12">
        <v>1342.72910184998</v>
      </c>
      <c r="AF12">
        <v>1192.09780822927</v>
      </c>
      <c r="AG12">
        <v>1196.2876309344799</v>
      </c>
      <c r="AH12">
        <v>1275.6671633559799</v>
      </c>
      <c r="AI12">
        <v>1289.3421767482901</v>
      </c>
      <c r="AJ12">
        <v>1223.9507173862301</v>
      </c>
      <c r="AK12">
        <v>1255.6661167873899</v>
      </c>
      <c r="AL12">
        <v>1232.31495305875</v>
      </c>
      <c r="AM12">
        <v>1225.1670699072799</v>
      </c>
      <c r="AN12">
        <v>1166.57456153002</v>
      </c>
      <c r="AO12">
        <v>1237.8964722875601</v>
      </c>
      <c r="AP12">
        <v>1178.9177076097601</v>
      </c>
      <c r="AQ12">
        <v>1218.9868792361799</v>
      </c>
      <c r="AR12">
        <v>1094.55969539546</v>
      </c>
      <c r="AS12">
        <v>1150.84790314157</v>
      </c>
      <c r="AT12">
        <v>1558.8682317054399</v>
      </c>
      <c r="AU12">
        <v>1531.49576507501</v>
      </c>
      <c r="AV12">
        <v>1470.9132863013599</v>
      </c>
      <c r="AW12">
        <v>1305.7854249147299</v>
      </c>
      <c r="AX12">
        <v>1192.4466998345599</v>
      </c>
      <c r="AY12">
        <v>1162.0506647791501</v>
      </c>
      <c r="AZ12">
        <v>997.98951153366102</v>
      </c>
      <c r="BA12">
        <v>1219.8199267693701</v>
      </c>
      <c r="BB12">
        <v>1249.05614485618</v>
      </c>
      <c r="BC12">
        <v>1259.62890029089</v>
      </c>
      <c r="BD12">
        <v>1142.4987650000901</v>
      </c>
      <c r="BE12">
        <v>1285.3063581518099</v>
      </c>
      <c r="BF12">
        <v>1304.5145862486299</v>
      </c>
      <c r="BG12">
        <v>1292.05339138668</v>
      </c>
      <c r="BH12">
        <v>1245.64637043824</v>
      </c>
      <c r="BI12">
        <v>1273.87330622893</v>
      </c>
      <c r="BJ12">
        <v>1316.65264920248</v>
      </c>
    </row>
    <row r="13" spans="1:63" x14ac:dyDescent="0.25">
      <c r="A13" s="71" t="s">
        <v>4</v>
      </c>
      <c r="B13">
        <v>6.6067297027583196</v>
      </c>
      <c r="C13">
        <v>6.6045980939760502</v>
      </c>
      <c r="D13">
        <v>6.6803237921971101</v>
      </c>
      <c r="E13">
        <v>7.6804038253136504</v>
      </c>
      <c r="F13">
        <v>5.4137887032882297</v>
      </c>
      <c r="G13">
        <v>5.6147926843165896</v>
      </c>
      <c r="H13">
        <v>5.5832730345088102</v>
      </c>
      <c r="I13">
        <v>5.5615446364839798</v>
      </c>
      <c r="J13">
        <v>5.1565574885698497</v>
      </c>
      <c r="K13">
        <v>5.2263246172156403</v>
      </c>
      <c r="L13">
        <v>5.3345310781285198</v>
      </c>
      <c r="M13">
        <v>5.6163813826343301</v>
      </c>
      <c r="N13">
        <v>4.7780687911646202</v>
      </c>
      <c r="O13">
        <v>4.9454053250705696</v>
      </c>
      <c r="P13">
        <v>4.9644339501787202</v>
      </c>
      <c r="Q13">
        <v>4.9318163035226998</v>
      </c>
      <c r="R13">
        <v>4.7313575037652704</v>
      </c>
      <c r="S13">
        <v>4.7396624699818704</v>
      </c>
      <c r="T13">
        <v>4.8187436762040496</v>
      </c>
      <c r="U13">
        <v>4.9018988875780902</v>
      </c>
      <c r="V13">
        <v>4.20869401036994</v>
      </c>
      <c r="W13">
        <v>4.37459123373855</v>
      </c>
      <c r="X13">
        <v>4.4057998894451202</v>
      </c>
      <c r="Y13">
        <v>4.3396679750690899</v>
      </c>
      <c r="Z13">
        <v>3.4879819772396501</v>
      </c>
      <c r="AA13">
        <v>3.6651463448130199</v>
      </c>
      <c r="AB13">
        <v>3.7107036711917099</v>
      </c>
      <c r="AC13">
        <v>3.70652497506941</v>
      </c>
      <c r="AD13">
        <v>2.9290602389589599</v>
      </c>
      <c r="AE13">
        <v>3.10605718388438</v>
      </c>
      <c r="AF13">
        <v>3.09880917708319</v>
      </c>
      <c r="AG13">
        <v>3.1169086941662298</v>
      </c>
      <c r="AH13">
        <v>2.8581463633520801</v>
      </c>
      <c r="AI13">
        <v>3.0569664043619298</v>
      </c>
      <c r="AJ13">
        <v>3.1363262574509201</v>
      </c>
      <c r="AK13">
        <v>3.1604819293061399</v>
      </c>
      <c r="AL13">
        <v>2.5731189680279001</v>
      </c>
      <c r="AM13">
        <v>2.7174674510208798</v>
      </c>
      <c r="AN13">
        <v>2.7572022839772701</v>
      </c>
      <c r="AO13">
        <v>2.7272486295282201</v>
      </c>
      <c r="AP13">
        <v>2.4625373528553101</v>
      </c>
      <c r="AQ13">
        <v>2.68411459518259</v>
      </c>
      <c r="AR13">
        <v>2.7380730057240901</v>
      </c>
      <c r="AS13">
        <v>2.64851690728793</v>
      </c>
      <c r="AT13">
        <v>2.30948912587652</v>
      </c>
      <c r="AU13">
        <v>2.55942916922106</v>
      </c>
      <c r="AV13">
        <v>2.6143828464842001</v>
      </c>
      <c r="AW13">
        <v>2.5037011482975799</v>
      </c>
      <c r="AX13">
        <v>2.3568640946960602</v>
      </c>
      <c r="AY13">
        <v>2.3440904616601399</v>
      </c>
      <c r="AZ13">
        <v>2.52105517274655</v>
      </c>
      <c r="BA13">
        <v>2.5166888827085399</v>
      </c>
      <c r="BB13">
        <v>2.1961824546085902</v>
      </c>
      <c r="BC13">
        <v>2.50223621624755</v>
      </c>
      <c r="BD13">
        <v>2.5064614818638802</v>
      </c>
      <c r="BE13">
        <v>2.3796800002534502</v>
      </c>
      <c r="BF13">
        <v>2.07802377777019</v>
      </c>
      <c r="BG13">
        <v>2.08611996611929</v>
      </c>
      <c r="BH13">
        <v>2.1323297434637598</v>
      </c>
      <c r="BI13">
        <v>2.1496976393746201</v>
      </c>
      <c r="BJ13">
        <v>2.5104667834463901</v>
      </c>
    </row>
    <row r="14" spans="1:63" x14ac:dyDescent="0.25">
      <c r="A14" s="71" t="s">
        <v>5</v>
      </c>
      <c r="B14">
        <v>13.6616619311259</v>
      </c>
      <c r="C14">
        <v>10.6252729590257</v>
      </c>
      <c r="D14">
        <v>11.0933704823754</v>
      </c>
      <c r="E14">
        <v>13.211112726862901</v>
      </c>
      <c r="F14">
        <v>16.237117452170001</v>
      </c>
      <c r="G14">
        <v>13.6172928146412</v>
      </c>
      <c r="H14">
        <v>13.609121476517901</v>
      </c>
      <c r="I14">
        <v>16.9491390868533</v>
      </c>
      <c r="J14">
        <v>23.353696229952899</v>
      </c>
      <c r="K14">
        <v>10.2718364215285</v>
      </c>
      <c r="L14">
        <v>11.398316053163001</v>
      </c>
      <c r="M14">
        <v>19.1356742211373</v>
      </c>
      <c r="N14">
        <v>16.756775140424399</v>
      </c>
      <c r="O14">
        <v>8.1793171653832193</v>
      </c>
      <c r="P14">
        <v>7.55367806872896</v>
      </c>
      <c r="Q14">
        <v>8.5638292469076607</v>
      </c>
      <c r="R14">
        <v>9.5606528974086498</v>
      </c>
      <c r="S14">
        <v>8.1430021068275291</v>
      </c>
      <c r="T14">
        <v>7.4149929582277796</v>
      </c>
      <c r="U14">
        <v>9.5379938023337196</v>
      </c>
      <c r="V14">
        <v>10.016090041494399</v>
      </c>
      <c r="W14">
        <v>8.1682102941199304</v>
      </c>
      <c r="X14">
        <v>7.5309814237562396</v>
      </c>
      <c r="Y14">
        <v>8.2925471361562693</v>
      </c>
      <c r="Z14">
        <v>7.8499665428218499</v>
      </c>
      <c r="AA14">
        <v>6.9579623296739301</v>
      </c>
      <c r="AB14">
        <v>6.7068412566253199</v>
      </c>
      <c r="AC14">
        <v>8.5347890552107497</v>
      </c>
      <c r="AD14">
        <v>8.8707491649138994</v>
      </c>
      <c r="AE14">
        <v>7.9888837593341497</v>
      </c>
      <c r="AF14">
        <v>7.9311946774488602</v>
      </c>
      <c r="AG14">
        <v>8.1780737706684601</v>
      </c>
      <c r="AH14">
        <v>10.287390919962499</v>
      </c>
      <c r="AI14">
        <v>8.2717057561588607</v>
      </c>
      <c r="AJ14">
        <v>7.7352032642246202</v>
      </c>
      <c r="AK14">
        <v>8.8823288606278901</v>
      </c>
      <c r="AL14">
        <v>6.8642893741117197</v>
      </c>
      <c r="AM14">
        <v>7.2114952474363703</v>
      </c>
      <c r="AN14">
        <v>7.3596177076077902</v>
      </c>
      <c r="AO14">
        <v>7.0926419489535002</v>
      </c>
      <c r="AP14">
        <v>6.5677240252356199</v>
      </c>
      <c r="AQ14">
        <v>6.5351201496842002</v>
      </c>
      <c r="AR14">
        <v>6.79189891820414</v>
      </c>
      <c r="AS14">
        <v>6.68507226053124</v>
      </c>
      <c r="AT14">
        <v>6.4077458362069599</v>
      </c>
      <c r="AU14">
        <v>6.1123321335979801</v>
      </c>
      <c r="AV14">
        <v>6.1772844006502199</v>
      </c>
      <c r="AW14">
        <v>6.4096465278126402</v>
      </c>
      <c r="AX14">
        <v>4.8396215060641001</v>
      </c>
      <c r="AY14">
        <v>4.73311819107027</v>
      </c>
      <c r="AZ14">
        <v>4.7749106292254897</v>
      </c>
      <c r="BA14">
        <v>5.0010660994471303</v>
      </c>
      <c r="BB14">
        <v>5.0268750529765702</v>
      </c>
      <c r="BC14">
        <v>5.3724237950756697</v>
      </c>
      <c r="BD14">
        <v>5.1739345026957597</v>
      </c>
      <c r="BE14">
        <v>5.3242378959371699</v>
      </c>
      <c r="BF14">
        <v>4.8535105219191896</v>
      </c>
      <c r="BG14">
        <v>4.5939855571016901</v>
      </c>
      <c r="BH14">
        <v>4.5846462391318603</v>
      </c>
      <c r="BI14">
        <v>5.0257268306063496</v>
      </c>
      <c r="BJ14">
        <v>5.2567026493393296</v>
      </c>
    </row>
    <row r="15" spans="1:63" x14ac:dyDescent="0.25">
      <c r="A15" s="71" t="s">
        <v>6</v>
      </c>
      <c r="B15">
        <v>56.550169188658401</v>
      </c>
      <c r="C15">
        <v>46.3990358485608</v>
      </c>
      <c r="D15">
        <v>42.012974822499203</v>
      </c>
      <c r="E15">
        <v>51.702348418398103</v>
      </c>
      <c r="F15">
        <v>42.850689339566799</v>
      </c>
      <c r="G15">
        <v>38.041170422104102</v>
      </c>
      <c r="H15">
        <v>33.003253882554603</v>
      </c>
      <c r="I15">
        <v>38.5141482623469</v>
      </c>
      <c r="J15">
        <v>44.604038728550798</v>
      </c>
      <c r="K15">
        <v>38.200550167339102</v>
      </c>
      <c r="L15">
        <v>36.381801788202203</v>
      </c>
      <c r="M15">
        <v>45.4259325586968</v>
      </c>
      <c r="N15">
        <v>38.184726616164603</v>
      </c>
      <c r="O15">
        <v>34.566036635879101</v>
      </c>
      <c r="P15">
        <v>31.636170467546499</v>
      </c>
      <c r="Q15">
        <v>36.513542502530903</v>
      </c>
      <c r="R15">
        <v>38.243306156283403</v>
      </c>
      <c r="S15">
        <v>33.070139647006201</v>
      </c>
      <c r="T15">
        <v>30.8897515679399</v>
      </c>
      <c r="U15">
        <v>35.895397951080497</v>
      </c>
      <c r="V15">
        <v>35.786987343815397</v>
      </c>
      <c r="W15">
        <v>32.732998563886603</v>
      </c>
      <c r="X15">
        <v>30.817162357621701</v>
      </c>
      <c r="Y15">
        <v>33.316734564175398</v>
      </c>
      <c r="Z15">
        <v>37.8883490977097</v>
      </c>
      <c r="AA15">
        <v>35.274486561059099</v>
      </c>
      <c r="AB15">
        <v>32.245768461437798</v>
      </c>
      <c r="AC15">
        <v>35.494195862467897</v>
      </c>
      <c r="AD15">
        <v>40.039802689488901</v>
      </c>
      <c r="AE15">
        <v>38.364028991325299</v>
      </c>
      <c r="AF15">
        <v>32.400756573860797</v>
      </c>
      <c r="AG15">
        <v>36.4532539158944</v>
      </c>
      <c r="AH15">
        <v>36.6314172210664</v>
      </c>
      <c r="AI15">
        <v>36.029564372613798</v>
      </c>
      <c r="AJ15">
        <v>34.946853989279397</v>
      </c>
      <c r="AK15">
        <v>39.183089691365801</v>
      </c>
      <c r="AL15">
        <v>35.352024664550598</v>
      </c>
      <c r="AM15">
        <v>34.609061275285299</v>
      </c>
      <c r="AN15">
        <v>34.907094784354001</v>
      </c>
      <c r="AO15">
        <v>36.680199512945997</v>
      </c>
      <c r="AP15">
        <v>34.110652496963702</v>
      </c>
      <c r="AQ15">
        <v>34.487267365381101</v>
      </c>
      <c r="AR15">
        <v>30.090601853098701</v>
      </c>
      <c r="AS15">
        <v>33.950657959549503</v>
      </c>
      <c r="AT15">
        <v>35.335785524916098</v>
      </c>
      <c r="AU15">
        <v>30.1856437270228</v>
      </c>
      <c r="AV15">
        <v>27.530182251186499</v>
      </c>
      <c r="AW15">
        <v>28.100138060944101</v>
      </c>
      <c r="AX15">
        <v>30.4317845077519</v>
      </c>
      <c r="AY15">
        <v>23.016139767965399</v>
      </c>
      <c r="AZ15">
        <v>24.5491584759652</v>
      </c>
      <c r="BA15">
        <v>24.5835032403462</v>
      </c>
      <c r="BB15">
        <v>27.866514822947099</v>
      </c>
      <c r="BC15">
        <v>29.948603358746201</v>
      </c>
      <c r="BD15">
        <v>28.0962728358625</v>
      </c>
      <c r="BE15">
        <v>27.805646289759501</v>
      </c>
      <c r="BF15">
        <v>24.799484497084698</v>
      </c>
      <c r="BG15">
        <v>25.6711121548358</v>
      </c>
      <c r="BH15">
        <v>23.149579152717902</v>
      </c>
      <c r="BI15">
        <v>25.456177653427201</v>
      </c>
      <c r="BJ15">
        <v>25.7945548336148</v>
      </c>
    </row>
    <row r="16" spans="1:63" x14ac:dyDescent="0.25">
      <c r="A16" s="71" t="s">
        <v>7</v>
      </c>
      <c r="B16">
        <v>79.483091578286306</v>
      </c>
      <c r="C16">
        <v>70.316404095669498</v>
      </c>
      <c r="D16">
        <v>51.661829302904202</v>
      </c>
      <c r="E16">
        <v>58.139509687324797</v>
      </c>
      <c r="F16">
        <v>59.581222706372998</v>
      </c>
      <c r="G16">
        <v>52.0611118718098</v>
      </c>
      <c r="H16">
        <v>38.3089231722631</v>
      </c>
      <c r="I16">
        <v>56.364401590273701</v>
      </c>
      <c r="J16">
        <v>59.040060570802702</v>
      </c>
      <c r="K16">
        <v>59.008236111937101</v>
      </c>
      <c r="L16">
        <v>50.7815685690734</v>
      </c>
      <c r="M16">
        <v>69.935117905658601</v>
      </c>
      <c r="N16">
        <v>69.160611240326801</v>
      </c>
      <c r="O16">
        <v>50.856487117995599</v>
      </c>
      <c r="P16">
        <v>44.041099089248199</v>
      </c>
      <c r="Q16">
        <v>53.998875702646203</v>
      </c>
      <c r="R16">
        <v>60.339393934927898</v>
      </c>
      <c r="S16">
        <v>52.355691899422602</v>
      </c>
      <c r="T16">
        <v>46.011164841745703</v>
      </c>
      <c r="U16">
        <v>56.460150551613602</v>
      </c>
      <c r="V16">
        <v>58.555055249896</v>
      </c>
      <c r="W16">
        <v>58.318422621563499</v>
      </c>
      <c r="X16">
        <v>50.311594963409</v>
      </c>
      <c r="Y16">
        <v>55.5925153876818</v>
      </c>
      <c r="Z16">
        <v>45.429479221514903</v>
      </c>
      <c r="AA16">
        <v>45.142406901313898</v>
      </c>
      <c r="AB16">
        <v>39.090684019699701</v>
      </c>
      <c r="AC16">
        <v>51.045028345317398</v>
      </c>
      <c r="AD16">
        <v>49.201004918911401</v>
      </c>
      <c r="AE16">
        <v>48.396962202335303</v>
      </c>
      <c r="AF16">
        <v>39.5823042149161</v>
      </c>
      <c r="AG16">
        <v>46.8664984081935</v>
      </c>
      <c r="AH16">
        <v>39.381830911921298</v>
      </c>
      <c r="AI16">
        <v>42.212198110974199</v>
      </c>
      <c r="AJ16">
        <v>34.441065854386402</v>
      </c>
      <c r="AK16">
        <v>38.851526043263597</v>
      </c>
      <c r="AL16">
        <v>47.829032301823702</v>
      </c>
      <c r="AM16">
        <v>47.714141218778202</v>
      </c>
      <c r="AN16">
        <v>38.039648430145299</v>
      </c>
      <c r="AO16">
        <v>48.490582456081199</v>
      </c>
      <c r="AP16">
        <v>49.177059020499698</v>
      </c>
      <c r="AQ16">
        <v>45.763097072524197</v>
      </c>
      <c r="AR16">
        <v>41.904396871218999</v>
      </c>
      <c r="AS16">
        <v>49.825775281573598</v>
      </c>
      <c r="AT16">
        <v>47.723616800407797</v>
      </c>
      <c r="AU16">
        <v>45.738692035288103</v>
      </c>
      <c r="AV16">
        <v>40.517449767807101</v>
      </c>
      <c r="AW16">
        <v>39.5093196394998</v>
      </c>
      <c r="AX16">
        <v>44.446581615772899</v>
      </c>
      <c r="AY16">
        <v>27.2313515652951</v>
      </c>
      <c r="AZ16">
        <v>28.371741782047099</v>
      </c>
      <c r="BA16">
        <v>37.154399382028899</v>
      </c>
      <c r="BB16">
        <v>39.840321171324803</v>
      </c>
      <c r="BC16">
        <v>38.6664476900471</v>
      </c>
      <c r="BD16">
        <v>29.705938601927599</v>
      </c>
      <c r="BE16">
        <v>38.019511861739403</v>
      </c>
      <c r="BF16">
        <v>33.586959124040497</v>
      </c>
      <c r="BG16">
        <v>31.8999145955963</v>
      </c>
      <c r="BH16">
        <v>28.666443889138201</v>
      </c>
      <c r="BI16">
        <v>33.179050912220397</v>
      </c>
      <c r="BJ16">
        <v>25.694664335166198</v>
      </c>
    </row>
    <row r="17" spans="1:62" x14ac:dyDescent="0.25">
      <c r="A17" s="71" t="s">
        <v>8</v>
      </c>
      <c r="B17">
        <v>14.774249525597501</v>
      </c>
      <c r="C17">
        <v>5.9001869319658704</v>
      </c>
      <c r="D17">
        <v>5.3070291696428296</v>
      </c>
      <c r="E17">
        <v>6.7775024604289102</v>
      </c>
      <c r="F17">
        <v>6.7859714641488402</v>
      </c>
      <c r="G17">
        <v>7.4166438017632297</v>
      </c>
      <c r="H17">
        <v>5.4750194249209301</v>
      </c>
      <c r="I17">
        <v>6.7291259031080699</v>
      </c>
      <c r="J17">
        <v>7.8363993866507702</v>
      </c>
      <c r="K17">
        <v>5.8964590552443603</v>
      </c>
      <c r="L17">
        <v>6.27187143376955</v>
      </c>
      <c r="M17">
        <v>7.8680921689004304</v>
      </c>
      <c r="N17">
        <v>6.8643871635148104</v>
      </c>
      <c r="O17">
        <v>5.8814807586049698</v>
      </c>
      <c r="P17">
        <v>5.91437479108298</v>
      </c>
      <c r="Q17">
        <v>6.4608830762190399</v>
      </c>
      <c r="R17">
        <v>4.7267004400621397</v>
      </c>
      <c r="S17">
        <v>4.4916623934916799</v>
      </c>
      <c r="T17">
        <v>4.6682502691932601</v>
      </c>
      <c r="U17">
        <v>4.9073519122316496</v>
      </c>
      <c r="V17">
        <v>4.64926401196686</v>
      </c>
      <c r="W17">
        <v>4.5581144342162796</v>
      </c>
      <c r="X17">
        <v>4.6134960332703097</v>
      </c>
      <c r="Y17">
        <v>4.6739781866783101</v>
      </c>
      <c r="Z17">
        <v>4.2934556302456501</v>
      </c>
      <c r="AA17">
        <v>4.2118773663084799</v>
      </c>
      <c r="AB17">
        <v>4.3516538896278201</v>
      </c>
      <c r="AC17">
        <v>4.4101449380904603</v>
      </c>
      <c r="AD17">
        <v>4.1896089990060101</v>
      </c>
      <c r="AE17">
        <v>4.3216351867386003</v>
      </c>
      <c r="AF17">
        <v>4.3600249056946501</v>
      </c>
      <c r="AG17">
        <v>4.4770924319739098</v>
      </c>
      <c r="AH17">
        <v>5.8288341441055804</v>
      </c>
      <c r="AI17">
        <v>4.4819630788727096</v>
      </c>
      <c r="AJ17">
        <v>4.4568003812071098</v>
      </c>
      <c r="AK17">
        <v>4.8356676720767098</v>
      </c>
      <c r="AL17">
        <v>4.7175091519516998</v>
      </c>
      <c r="AM17">
        <v>4.0833862372043104</v>
      </c>
      <c r="AN17">
        <v>4.0231054214762603</v>
      </c>
      <c r="AO17">
        <v>4.1196818462020097</v>
      </c>
      <c r="AP17">
        <v>3.8635410689715299</v>
      </c>
      <c r="AQ17">
        <v>3.9919412831355499</v>
      </c>
      <c r="AR17">
        <v>4.1369606303199697</v>
      </c>
      <c r="AS17">
        <v>4.1103458105658204</v>
      </c>
      <c r="AT17">
        <v>4.0678570923070696</v>
      </c>
      <c r="AU17">
        <v>4.0851846674447403</v>
      </c>
      <c r="AV17">
        <v>4.2889675983029001</v>
      </c>
      <c r="AW17">
        <v>4.2379074080044203</v>
      </c>
      <c r="AX17">
        <v>5.0736468779636201</v>
      </c>
      <c r="AY17">
        <v>4.6567093548287</v>
      </c>
      <c r="AZ17">
        <v>5.3024891557307203</v>
      </c>
      <c r="BA17">
        <v>5.4237009511965502</v>
      </c>
      <c r="BB17">
        <v>3.1844714285281901</v>
      </c>
      <c r="BC17">
        <v>3.5294116676001699</v>
      </c>
      <c r="BD17">
        <v>3.61838672126289</v>
      </c>
      <c r="BE17">
        <v>3.4494684875822998</v>
      </c>
      <c r="BF17">
        <v>3.0401606901526801</v>
      </c>
      <c r="BG17">
        <v>3.0206769037695902</v>
      </c>
      <c r="BH17">
        <v>3.1497037488501598</v>
      </c>
      <c r="BI17">
        <v>3.1686265303175798</v>
      </c>
      <c r="BJ17">
        <v>2.8569211166851298</v>
      </c>
    </row>
    <row r="18" spans="1:62" x14ac:dyDescent="0.25">
      <c r="A18" s="71" t="s">
        <v>40</v>
      </c>
      <c r="B18">
        <v>36.913540543414399</v>
      </c>
      <c r="C18">
        <v>37.080223121061003</v>
      </c>
      <c r="D18">
        <v>36.372576768270903</v>
      </c>
      <c r="E18">
        <v>40.590961185792402</v>
      </c>
      <c r="F18">
        <v>34.279049460757001</v>
      </c>
      <c r="G18">
        <v>33.9814494131491</v>
      </c>
      <c r="H18">
        <v>33.064626832566702</v>
      </c>
      <c r="I18">
        <v>34.583066652249499</v>
      </c>
      <c r="J18">
        <v>38.123973427502001</v>
      </c>
      <c r="K18">
        <v>35.182766406876397</v>
      </c>
      <c r="L18">
        <v>34.782114547416199</v>
      </c>
      <c r="M18">
        <v>40.717742327808402</v>
      </c>
      <c r="N18">
        <v>38.282597102360398</v>
      </c>
      <c r="O18">
        <v>35.0612414969086</v>
      </c>
      <c r="P18">
        <v>35.449065211907502</v>
      </c>
      <c r="Q18">
        <v>36.131699947583797</v>
      </c>
      <c r="R18">
        <v>36.277644582825999</v>
      </c>
      <c r="S18">
        <v>35.113579963030801</v>
      </c>
      <c r="T18">
        <v>35.047504494006397</v>
      </c>
      <c r="U18">
        <v>37.065847379618504</v>
      </c>
      <c r="V18">
        <v>36.906996647256001</v>
      </c>
      <c r="W18">
        <v>35.660454203684097</v>
      </c>
      <c r="X18">
        <v>35.610622403875901</v>
      </c>
      <c r="Y18">
        <v>35.614548559727197</v>
      </c>
      <c r="Z18">
        <v>33.448431665400101</v>
      </c>
      <c r="AA18">
        <v>32.305656744158703</v>
      </c>
      <c r="AB18">
        <v>32.743025966215399</v>
      </c>
      <c r="AC18">
        <v>33.566270250977503</v>
      </c>
      <c r="AD18">
        <v>30.226770720546099</v>
      </c>
      <c r="AE18">
        <v>30.848126423767098</v>
      </c>
      <c r="AF18">
        <v>30.384207673844202</v>
      </c>
      <c r="AG18">
        <v>31.382927589306899</v>
      </c>
      <c r="AH18">
        <v>29.441229821842001</v>
      </c>
      <c r="AI18">
        <v>30.2860006324788</v>
      </c>
      <c r="AJ18">
        <v>30.480618479683201</v>
      </c>
      <c r="AK18">
        <v>31.333689437237801</v>
      </c>
      <c r="AL18">
        <v>28.3115764128401</v>
      </c>
      <c r="AM18">
        <v>29.0966984514336</v>
      </c>
      <c r="AN18">
        <v>29.327841723215698</v>
      </c>
      <c r="AO18">
        <v>29.3514433349733</v>
      </c>
      <c r="AP18">
        <v>26.5177099317415</v>
      </c>
      <c r="AQ18">
        <v>27.609037781643998</v>
      </c>
      <c r="AR18">
        <v>27.981381480665402</v>
      </c>
      <c r="AS18">
        <v>28.036311471811398</v>
      </c>
      <c r="AT18">
        <v>26.269861305936601</v>
      </c>
      <c r="AU18">
        <v>27.9281621356496</v>
      </c>
      <c r="AV18">
        <v>28.4998068424606</v>
      </c>
      <c r="AW18">
        <v>27.790807106624801</v>
      </c>
      <c r="AX18">
        <v>26.555786571740601</v>
      </c>
      <c r="AY18">
        <v>25.815733274234798</v>
      </c>
      <c r="AZ18">
        <v>27.156893674070901</v>
      </c>
      <c r="BA18">
        <v>28.293850015705502</v>
      </c>
      <c r="BB18">
        <v>26.930154125674299</v>
      </c>
      <c r="BC18">
        <v>29.071278816041701</v>
      </c>
      <c r="BD18">
        <v>29.3123620023912</v>
      </c>
      <c r="BE18">
        <v>28.465075717741001</v>
      </c>
      <c r="BF18">
        <v>24.4304178271945</v>
      </c>
      <c r="BG18">
        <v>24.255722547066899</v>
      </c>
      <c r="BH18">
        <v>24.8173474354533</v>
      </c>
      <c r="BI18">
        <v>25.400815965639399</v>
      </c>
      <c r="BJ18">
        <v>27.435496094311301</v>
      </c>
    </row>
    <row r="19" spans="1:62" x14ac:dyDescent="0.25">
      <c r="A19" s="71" t="s">
        <v>41</v>
      </c>
      <c r="B19">
        <v>3306.3566012983702</v>
      </c>
      <c r="C19">
        <v>2158.90196797618</v>
      </c>
      <c r="D19">
        <v>1834.6500355568701</v>
      </c>
      <c r="E19">
        <v>3173.4602304118298</v>
      </c>
      <c r="F19">
        <v>3624.62713720693</v>
      </c>
      <c r="G19">
        <v>2092.7324100668302</v>
      </c>
      <c r="H19">
        <v>1535.20655129803</v>
      </c>
      <c r="I19">
        <v>3474.6910974877901</v>
      </c>
      <c r="J19">
        <v>4966.8258754325798</v>
      </c>
      <c r="K19">
        <v>2516.2020864341298</v>
      </c>
      <c r="L19">
        <v>1584.21657083222</v>
      </c>
      <c r="M19">
        <v>4124.65191155496</v>
      </c>
      <c r="N19">
        <v>4313.8838172928199</v>
      </c>
      <c r="O19">
        <v>2189.67090138404</v>
      </c>
      <c r="P19">
        <v>1528.5420975936199</v>
      </c>
      <c r="Q19">
        <v>2782.6542875344198</v>
      </c>
      <c r="R19">
        <v>3697.34979533662</v>
      </c>
      <c r="S19">
        <v>2003.86420882794</v>
      </c>
      <c r="T19">
        <v>1448.7785538625401</v>
      </c>
      <c r="U19">
        <v>2939.3014652553702</v>
      </c>
      <c r="V19">
        <v>3755.3255512471501</v>
      </c>
      <c r="W19">
        <v>1962.5008564546699</v>
      </c>
      <c r="X19">
        <v>1495.0511929741499</v>
      </c>
      <c r="Y19">
        <v>2477.12537466206</v>
      </c>
      <c r="Z19">
        <v>2884.0062523536299</v>
      </c>
      <c r="AA19">
        <v>1895.9285521863701</v>
      </c>
      <c r="AB19">
        <v>1378.92337456424</v>
      </c>
      <c r="AC19">
        <v>2519.43160030937</v>
      </c>
      <c r="AD19">
        <v>2944.4654153359702</v>
      </c>
      <c r="AE19">
        <v>1676.209538542</v>
      </c>
      <c r="AF19">
        <v>1203.0624784097599</v>
      </c>
      <c r="AG19">
        <v>2387.6628291904099</v>
      </c>
      <c r="AH19">
        <v>3113.40473372727</v>
      </c>
      <c r="AI19">
        <v>1768.57592904485</v>
      </c>
      <c r="AJ19">
        <v>1337.5900067530799</v>
      </c>
      <c r="AK19">
        <v>2440.6475319477699</v>
      </c>
      <c r="AL19">
        <v>2628.5318185761398</v>
      </c>
      <c r="AM19">
        <v>1757.42753187834</v>
      </c>
      <c r="AN19">
        <v>1500.4067287385301</v>
      </c>
      <c r="AO19">
        <v>2323.82371154568</v>
      </c>
      <c r="AP19">
        <v>2908.63224845679</v>
      </c>
      <c r="AQ19">
        <v>1641.49158322516</v>
      </c>
      <c r="AR19">
        <v>1389.8733118589901</v>
      </c>
      <c r="AS19">
        <v>2419.7134212325</v>
      </c>
      <c r="AT19">
        <v>2646.8835860931299</v>
      </c>
      <c r="AU19">
        <v>1327.61845639222</v>
      </c>
      <c r="AV19">
        <v>1238.2142462777099</v>
      </c>
      <c r="AW19">
        <v>1911.90945199309</v>
      </c>
      <c r="AX19">
        <v>1959.7589381675</v>
      </c>
      <c r="AY19">
        <v>1483.1541977475599</v>
      </c>
      <c r="AZ19">
        <v>1301.08213857685</v>
      </c>
      <c r="BA19">
        <v>1857.2234376696899</v>
      </c>
      <c r="BB19">
        <v>2176.2227870126198</v>
      </c>
      <c r="BC19">
        <v>1628.11168087533</v>
      </c>
      <c r="BD19">
        <v>1334.7078459786001</v>
      </c>
      <c r="BE19">
        <v>2135.88333599622</v>
      </c>
      <c r="BF19">
        <v>1974.8615088878601</v>
      </c>
      <c r="BG19">
        <v>1616.29407188408</v>
      </c>
      <c r="BH19">
        <v>1274.2045819862799</v>
      </c>
      <c r="BI19">
        <v>2021.63877627427</v>
      </c>
      <c r="BJ19">
        <v>1877.4469328268899</v>
      </c>
    </row>
    <row r="20" spans="1:62" x14ac:dyDescent="0.25">
      <c r="A20" s="71" t="s">
        <v>9</v>
      </c>
      <c r="B20">
        <v>460.63892907031402</v>
      </c>
      <c r="C20">
        <v>492.59454791938202</v>
      </c>
      <c r="D20">
        <v>481.526993313839</v>
      </c>
      <c r="E20">
        <v>501.24654686779797</v>
      </c>
      <c r="F20">
        <v>461.13620341769899</v>
      </c>
      <c r="G20">
        <v>477.70534077488298</v>
      </c>
      <c r="H20">
        <v>475.63974729414298</v>
      </c>
      <c r="I20">
        <v>489.35787411311298</v>
      </c>
      <c r="J20">
        <v>485.74142847169099</v>
      </c>
      <c r="K20">
        <v>485.05103628066303</v>
      </c>
      <c r="L20">
        <v>492.66090616725398</v>
      </c>
      <c r="M20">
        <v>538.37448587533697</v>
      </c>
      <c r="N20">
        <v>493.318649842659</v>
      </c>
      <c r="O20">
        <v>511.23086918960001</v>
      </c>
      <c r="P20">
        <v>505.75385830178601</v>
      </c>
      <c r="Q20">
        <v>511.845753367236</v>
      </c>
      <c r="R20">
        <v>492.65832544124402</v>
      </c>
      <c r="S20">
        <v>481.24666938596698</v>
      </c>
      <c r="T20">
        <v>489.32625805615299</v>
      </c>
      <c r="U20">
        <v>504.200265957574</v>
      </c>
      <c r="V20">
        <v>475.93493325030602</v>
      </c>
      <c r="W20">
        <v>488.39449003186598</v>
      </c>
      <c r="X20">
        <v>491.69955670795503</v>
      </c>
      <c r="Y20">
        <v>490.60697624902002</v>
      </c>
      <c r="Z20">
        <v>458.74347836026698</v>
      </c>
      <c r="AA20">
        <v>466.487540012458</v>
      </c>
      <c r="AB20">
        <v>476.71398194228402</v>
      </c>
      <c r="AC20">
        <v>483.96013773292202</v>
      </c>
      <c r="AD20">
        <v>467.53744257406498</v>
      </c>
      <c r="AE20">
        <v>488.94838871706298</v>
      </c>
      <c r="AF20">
        <v>484.409347354766</v>
      </c>
      <c r="AG20">
        <v>502.42955396877397</v>
      </c>
      <c r="AH20">
        <v>458.75084395894299</v>
      </c>
      <c r="AI20">
        <v>486.16584009336901</v>
      </c>
      <c r="AJ20">
        <v>495.346902654281</v>
      </c>
      <c r="AK20">
        <v>514.91959584873803</v>
      </c>
      <c r="AL20">
        <v>438.97304463967902</v>
      </c>
      <c r="AM20">
        <v>478.02292350173502</v>
      </c>
      <c r="AN20">
        <v>479.09928699159099</v>
      </c>
      <c r="AO20">
        <v>468.97857933152</v>
      </c>
      <c r="AP20">
        <v>423.30322148119501</v>
      </c>
      <c r="AQ20">
        <v>475.32869306508297</v>
      </c>
      <c r="AR20">
        <v>479.30051646459202</v>
      </c>
      <c r="AS20">
        <v>459.053785918465</v>
      </c>
      <c r="AT20">
        <v>441.42410696344001</v>
      </c>
      <c r="AU20">
        <v>495.98183068847698</v>
      </c>
      <c r="AV20">
        <v>499.90907147832002</v>
      </c>
      <c r="AW20">
        <v>478.828324331403</v>
      </c>
      <c r="AX20">
        <v>457.19528935204801</v>
      </c>
      <c r="AY20">
        <v>456.35499051473897</v>
      </c>
      <c r="AZ20">
        <v>484.59702503811002</v>
      </c>
      <c r="BA20">
        <v>490.02040425026001</v>
      </c>
      <c r="BB20">
        <v>453.15562521304099</v>
      </c>
      <c r="BC20">
        <v>518.45009404041105</v>
      </c>
      <c r="BD20">
        <v>510.99951270143799</v>
      </c>
      <c r="BE20">
        <v>489.06780170379</v>
      </c>
      <c r="BF20">
        <v>426.70784974669101</v>
      </c>
      <c r="BG20">
        <v>426.92962211563298</v>
      </c>
      <c r="BH20">
        <v>431.31908874878002</v>
      </c>
      <c r="BI20">
        <v>438.57875760766598</v>
      </c>
      <c r="BJ20">
        <v>419.63642023004797</v>
      </c>
    </row>
    <row r="21" spans="1:62" x14ac:dyDescent="0.25">
      <c r="A21" s="71" t="s">
        <v>10</v>
      </c>
      <c r="B21">
        <v>509.57821944905697</v>
      </c>
      <c r="C21">
        <v>545.86342203815695</v>
      </c>
      <c r="D21">
        <v>533.12074575910697</v>
      </c>
      <c r="E21">
        <v>524.43739258682797</v>
      </c>
      <c r="F21">
        <v>453.58063146435097</v>
      </c>
      <c r="G21">
        <v>488.98661011494897</v>
      </c>
      <c r="H21">
        <v>491.10033152993799</v>
      </c>
      <c r="I21">
        <v>488.046856339925</v>
      </c>
      <c r="J21">
        <v>478.92723695067002</v>
      </c>
      <c r="K21">
        <v>500.84802126367902</v>
      </c>
      <c r="L21">
        <v>504.38202947211403</v>
      </c>
      <c r="M21">
        <v>515.82196562790205</v>
      </c>
      <c r="N21">
        <v>504.177649581791</v>
      </c>
      <c r="O21">
        <v>527.26888691015301</v>
      </c>
      <c r="P21">
        <v>520.79284477794602</v>
      </c>
      <c r="Q21">
        <v>510.99177046110498</v>
      </c>
      <c r="R21">
        <v>459.44698120956201</v>
      </c>
      <c r="S21">
        <v>468.26914914849402</v>
      </c>
      <c r="T21">
        <v>466.89661893452802</v>
      </c>
      <c r="U21">
        <v>473.552098986033</v>
      </c>
      <c r="V21">
        <v>451.96810857417699</v>
      </c>
      <c r="W21">
        <v>471.73000902832803</v>
      </c>
      <c r="X21">
        <v>469.65563879285401</v>
      </c>
      <c r="Y21">
        <v>460.007678564473</v>
      </c>
      <c r="Z21">
        <v>416.67951209636999</v>
      </c>
      <c r="AA21">
        <v>438.66402030551399</v>
      </c>
      <c r="AB21">
        <v>436.61042039581002</v>
      </c>
      <c r="AC21">
        <v>434.031474135586</v>
      </c>
      <c r="AD21">
        <v>418.30930105706102</v>
      </c>
      <c r="AE21">
        <v>436.52636143368102</v>
      </c>
      <c r="AF21">
        <v>435.320805452375</v>
      </c>
      <c r="AG21">
        <v>434.68779083535799</v>
      </c>
      <c r="AH21">
        <v>403.82556401091398</v>
      </c>
      <c r="AI21">
        <v>426.23740205973797</v>
      </c>
      <c r="AJ21">
        <v>432.44137535884403</v>
      </c>
      <c r="AK21">
        <v>434.29005175900102</v>
      </c>
      <c r="AL21">
        <v>396.33412373262303</v>
      </c>
      <c r="AM21">
        <v>419.213792822389</v>
      </c>
      <c r="AN21">
        <v>420.38871393952098</v>
      </c>
      <c r="AO21">
        <v>410.83373247281202</v>
      </c>
      <c r="AP21">
        <v>389.556567140916</v>
      </c>
      <c r="AQ21">
        <v>419.44077146108901</v>
      </c>
      <c r="AR21">
        <v>424.72330400922601</v>
      </c>
      <c r="AS21">
        <v>408.87234263298001</v>
      </c>
      <c r="AT21">
        <v>397.24594478449802</v>
      </c>
      <c r="AU21">
        <v>428.16056363460598</v>
      </c>
      <c r="AV21">
        <v>433.66628264529697</v>
      </c>
      <c r="AW21">
        <v>416.83096347403199</v>
      </c>
      <c r="AX21">
        <v>372.786979837557</v>
      </c>
      <c r="AY21">
        <v>367.41557921459599</v>
      </c>
      <c r="AZ21">
        <v>388.98817588189701</v>
      </c>
      <c r="BA21">
        <v>381.66372489772499</v>
      </c>
      <c r="BB21">
        <v>346.05253849909002</v>
      </c>
      <c r="BC21">
        <v>379.14435162685498</v>
      </c>
      <c r="BD21">
        <v>382.75075017097498</v>
      </c>
      <c r="BE21">
        <v>363.90864447432801</v>
      </c>
      <c r="BF21">
        <v>314.63214342642999</v>
      </c>
      <c r="BG21">
        <v>322.26560761260902</v>
      </c>
      <c r="BH21">
        <v>327.68965832429001</v>
      </c>
      <c r="BI21">
        <v>323.69098329909099</v>
      </c>
      <c r="BJ21">
        <v>314.23849812199398</v>
      </c>
    </row>
    <row r="22" spans="1:62" x14ac:dyDescent="0.25">
      <c r="A22" s="71" t="s">
        <v>42</v>
      </c>
      <c r="B22">
        <v>2610.0872215147101</v>
      </c>
      <c r="C22">
        <v>2801.4706908646499</v>
      </c>
      <c r="D22">
        <v>2728.9863478777102</v>
      </c>
      <c r="E22">
        <v>2802.39366891705</v>
      </c>
      <c r="F22">
        <v>2328.2201655332001</v>
      </c>
      <c r="G22">
        <v>2497.67003651296</v>
      </c>
      <c r="H22">
        <v>2451.1326042344199</v>
      </c>
      <c r="I22">
        <v>2477.1150787903698</v>
      </c>
      <c r="J22">
        <v>2434.4176634698902</v>
      </c>
      <c r="K22">
        <v>2429.1778093958801</v>
      </c>
      <c r="L22">
        <v>2461.8779893463702</v>
      </c>
      <c r="M22">
        <v>2520.7802163431602</v>
      </c>
      <c r="N22">
        <v>2145.4043254999001</v>
      </c>
      <c r="O22">
        <v>2226.9900003418102</v>
      </c>
      <c r="P22">
        <v>2169.9688330172098</v>
      </c>
      <c r="Q22">
        <v>2053.4629479862801</v>
      </c>
      <c r="R22">
        <v>1774.35168131914</v>
      </c>
      <c r="S22">
        <v>1867.33838495952</v>
      </c>
      <c r="T22">
        <v>1887.5963802103399</v>
      </c>
      <c r="U22">
        <v>1944.28963736008</v>
      </c>
      <c r="V22">
        <v>1885.95316039674</v>
      </c>
      <c r="W22">
        <v>2049.3940834207801</v>
      </c>
      <c r="X22">
        <v>1876.72673358157</v>
      </c>
      <c r="Y22">
        <v>1856.8158910669299</v>
      </c>
      <c r="Z22">
        <v>1743.20211172575</v>
      </c>
      <c r="AA22">
        <v>1942.8614425649801</v>
      </c>
      <c r="AB22">
        <v>2150.4284485257499</v>
      </c>
      <c r="AC22">
        <v>1881.81410334626</v>
      </c>
      <c r="AD22">
        <v>2082.1440514966898</v>
      </c>
      <c r="AE22">
        <v>2024.72298010597</v>
      </c>
      <c r="AF22">
        <v>2122.1834842245298</v>
      </c>
      <c r="AG22">
        <v>2004.72951762306</v>
      </c>
      <c r="AH22">
        <v>2150.3902083021899</v>
      </c>
      <c r="AI22">
        <v>2135.6527025486598</v>
      </c>
      <c r="AJ22">
        <v>2362.1759480266701</v>
      </c>
      <c r="AK22">
        <v>2325.7363925837599</v>
      </c>
      <c r="AL22">
        <v>2033.7386766463901</v>
      </c>
      <c r="AM22">
        <v>2089.9014535956899</v>
      </c>
      <c r="AN22">
        <v>2153.5089485656499</v>
      </c>
      <c r="AO22">
        <v>2108.0802299807501</v>
      </c>
      <c r="AP22">
        <v>1898.04475682471</v>
      </c>
      <c r="AQ22">
        <v>2131.4367827134702</v>
      </c>
      <c r="AR22">
        <v>2194.4877260061899</v>
      </c>
      <c r="AS22">
        <v>2052.3316940647101</v>
      </c>
      <c r="AT22">
        <v>1874.89703602899</v>
      </c>
      <c r="AU22">
        <v>2101.9802166561499</v>
      </c>
      <c r="AV22">
        <v>2174.85760773015</v>
      </c>
      <c r="AW22">
        <v>1997.5932687981499</v>
      </c>
      <c r="AX22">
        <v>1789.55025137194</v>
      </c>
      <c r="AY22">
        <v>1295.8904688912601</v>
      </c>
      <c r="AZ22">
        <v>1465.1316420082401</v>
      </c>
      <c r="BA22">
        <v>1410.15694005251</v>
      </c>
      <c r="BB22">
        <v>1427.8232100985199</v>
      </c>
      <c r="BC22">
        <v>1592.1350287928001</v>
      </c>
      <c r="BD22">
        <v>1594.1669945557901</v>
      </c>
      <c r="BE22">
        <v>1669.56876037794</v>
      </c>
      <c r="BF22">
        <v>1664.85502760386</v>
      </c>
      <c r="BG22">
        <v>1880.3486447950199</v>
      </c>
      <c r="BH22">
        <v>1700.8952790339899</v>
      </c>
      <c r="BI22">
        <v>1769.6191315005001</v>
      </c>
      <c r="BJ22">
        <v>1752.3770915730199</v>
      </c>
    </row>
    <row r="23" spans="1:62" x14ac:dyDescent="0.25">
      <c r="A23" s="71" t="s">
        <v>11</v>
      </c>
      <c r="B23">
        <v>21.210614738841699</v>
      </c>
      <c r="C23">
        <v>22.2007425087372</v>
      </c>
      <c r="D23">
        <v>21.6926242474205</v>
      </c>
      <c r="E23">
        <v>21.147133015666899</v>
      </c>
      <c r="F23">
        <v>20.372971572427801</v>
      </c>
      <c r="G23">
        <v>21.873068869103701</v>
      </c>
      <c r="H23">
        <v>22.0408174011678</v>
      </c>
      <c r="I23">
        <v>22.0445518217109</v>
      </c>
      <c r="J23">
        <v>22.489296391989001</v>
      </c>
      <c r="K23">
        <v>22.506344385843999</v>
      </c>
      <c r="L23">
        <v>22.621163226918</v>
      </c>
      <c r="M23">
        <v>23.663485088217701</v>
      </c>
      <c r="N23">
        <v>21.1541004715755</v>
      </c>
      <c r="O23">
        <v>22.032873888294901</v>
      </c>
      <c r="P23">
        <v>21.751753486734199</v>
      </c>
      <c r="Q23">
        <v>20.963488192175099</v>
      </c>
      <c r="R23">
        <v>19.6885067865834</v>
      </c>
      <c r="S23">
        <v>20.254427603642998</v>
      </c>
      <c r="T23">
        <v>20.404309819723501</v>
      </c>
      <c r="U23">
        <v>20.319637034597498</v>
      </c>
      <c r="V23">
        <v>19.486974437546401</v>
      </c>
      <c r="W23">
        <v>20.558707974771501</v>
      </c>
      <c r="X23">
        <v>20.620174802079401</v>
      </c>
      <c r="Y23">
        <v>19.730043278600501</v>
      </c>
      <c r="Z23">
        <v>18.612777011350499</v>
      </c>
      <c r="AA23">
        <v>19.885239058876799</v>
      </c>
      <c r="AB23">
        <v>19.9701513250975</v>
      </c>
      <c r="AC23">
        <v>19.378541684995799</v>
      </c>
      <c r="AD23">
        <v>18.9121405242179</v>
      </c>
      <c r="AE23">
        <v>20.205798486654398</v>
      </c>
      <c r="AF23">
        <v>20.460222056854299</v>
      </c>
      <c r="AG23">
        <v>19.9761669320023</v>
      </c>
      <c r="AH23">
        <v>18.1678205354856</v>
      </c>
      <c r="AI23">
        <v>19.522618311679299</v>
      </c>
      <c r="AJ23">
        <v>20.025059153003301</v>
      </c>
      <c r="AK23">
        <v>19.639062510725001</v>
      </c>
      <c r="AL23">
        <v>17.9774891719231</v>
      </c>
      <c r="AM23">
        <v>19.437680607197901</v>
      </c>
      <c r="AN23">
        <v>19.6870077701609</v>
      </c>
      <c r="AO23">
        <v>18.862496121951398</v>
      </c>
      <c r="AP23">
        <v>17.102598155759502</v>
      </c>
      <c r="AQ23">
        <v>18.797938084707098</v>
      </c>
      <c r="AR23">
        <v>19.282558984301399</v>
      </c>
      <c r="AS23">
        <v>18.232306024927102</v>
      </c>
      <c r="AT23">
        <v>16.758794856293399</v>
      </c>
      <c r="AU23">
        <v>18.401713774094102</v>
      </c>
      <c r="AV23">
        <v>18.8357425561017</v>
      </c>
      <c r="AW23">
        <v>17.8410608137266</v>
      </c>
      <c r="AX23">
        <v>16.2010594644177</v>
      </c>
      <c r="AY23">
        <v>15.9601680931271</v>
      </c>
      <c r="AZ23">
        <v>17.286686303789601</v>
      </c>
      <c r="BA23">
        <v>16.671686489545099</v>
      </c>
      <c r="BB23">
        <v>15.366240930069001</v>
      </c>
      <c r="BC23">
        <v>17.253095122050599</v>
      </c>
      <c r="BD23">
        <v>17.662076014031101</v>
      </c>
      <c r="BE23">
        <v>16.439197487425599</v>
      </c>
      <c r="BF23">
        <v>15.0750646015442</v>
      </c>
      <c r="BG23">
        <v>15.1907558763494</v>
      </c>
      <c r="BH23">
        <v>15.575111721879599</v>
      </c>
      <c r="BI23">
        <v>15.456261885872401</v>
      </c>
      <c r="BJ23">
        <v>15.1069080430337</v>
      </c>
    </row>
    <row r="24" spans="1:62" x14ac:dyDescent="0.25">
      <c r="A24" s="71" t="s">
        <v>43</v>
      </c>
      <c r="B24">
        <v>10.4261021234718</v>
      </c>
      <c r="C24">
        <v>11.1173635905698</v>
      </c>
      <c r="D24">
        <v>11.0438786202737</v>
      </c>
      <c r="E24">
        <v>10.6004804085452</v>
      </c>
      <c r="F24">
        <v>9.7852641236341107</v>
      </c>
      <c r="G24">
        <v>10.5551208210741</v>
      </c>
      <c r="H24">
        <v>10.7312298234678</v>
      </c>
      <c r="I24">
        <v>10.415018462235601</v>
      </c>
      <c r="J24">
        <v>10.266314561604201</v>
      </c>
      <c r="K24">
        <v>10.4762055161123</v>
      </c>
      <c r="L24">
        <v>10.713770663610999</v>
      </c>
      <c r="M24">
        <v>10.8819615976603</v>
      </c>
      <c r="N24">
        <v>9.7132851632213093</v>
      </c>
      <c r="O24">
        <v>10.301817708859399</v>
      </c>
      <c r="P24">
        <v>10.296295846010601</v>
      </c>
      <c r="Q24">
        <v>9.7751146677537299</v>
      </c>
      <c r="R24">
        <v>8.8183025321152506</v>
      </c>
      <c r="S24">
        <v>9.1463545539946605</v>
      </c>
      <c r="T24">
        <v>9.2979637538439306</v>
      </c>
      <c r="U24">
        <v>9.1103210043025804</v>
      </c>
      <c r="V24">
        <v>8.0807990859224592</v>
      </c>
      <c r="W24">
        <v>8.6510930348625408</v>
      </c>
      <c r="X24">
        <v>8.7572974447201606</v>
      </c>
      <c r="Y24">
        <v>8.2586329617559802</v>
      </c>
      <c r="Z24">
        <v>7.5845463325485003</v>
      </c>
      <c r="AA24">
        <v>8.1562200048496294</v>
      </c>
      <c r="AB24">
        <v>8.2694485968236702</v>
      </c>
      <c r="AC24">
        <v>7.9445837113503304</v>
      </c>
      <c r="AD24">
        <v>7.0726013364234399</v>
      </c>
      <c r="AE24">
        <v>7.6089887577113897</v>
      </c>
      <c r="AF24">
        <v>7.72481444634907</v>
      </c>
      <c r="AG24">
        <v>7.4739492371199896</v>
      </c>
      <c r="AH24">
        <v>6.3797330457640502</v>
      </c>
      <c r="AI24">
        <v>6.8880743150286703</v>
      </c>
      <c r="AJ24">
        <v>7.0684144466336898</v>
      </c>
      <c r="AK24">
        <v>6.8695351754671803</v>
      </c>
      <c r="AL24">
        <v>6.0424999481725203</v>
      </c>
      <c r="AM24">
        <v>6.55987598922722</v>
      </c>
      <c r="AN24">
        <v>6.6654395294982098</v>
      </c>
      <c r="AO24">
        <v>6.3212004914188498</v>
      </c>
      <c r="AP24">
        <v>5.7205033590807899</v>
      </c>
      <c r="AQ24">
        <v>6.2941442159124099</v>
      </c>
      <c r="AR24">
        <v>6.5013087217591901</v>
      </c>
      <c r="AS24">
        <v>6.0848788886794001</v>
      </c>
      <c r="AT24">
        <v>5.3849752321160302</v>
      </c>
      <c r="AU24">
        <v>5.9430695585970499</v>
      </c>
      <c r="AV24">
        <v>6.1341666467002103</v>
      </c>
      <c r="AW24">
        <v>5.72926808735658</v>
      </c>
      <c r="AX24">
        <v>5.2756282049752699</v>
      </c>
      <c r="AY24">
        <v>5.24388257064565</v>
      </c>
      <c r="AZ24">
        <v>5.75311626291038</v>
      </c>
      <c r="BA24">
        <v>5.3687522195869901</v>
      </c>
      <c r="BB24">
        <v>4.8375242985093401</v>
      </c>
      <c r="BC24">
        <v>5.4722361351997302</v>
      </c>
      <c r="BD24">
        <v>5.7119092313523403</v>
      </c>
      <c r="BE24">
        <v>5.2014011141978402</v>
      </c>
      <c r="BF24">
        <v>4.6259489038136303</v>
      </c>
      <c r="BG24">
        <v>4.8247514700723197</v>
      </c>
      <c r="BH24">
        <v>4.9933280406313303</v>
      </c>
      <c r="BI24">
        <v>4.8163867626147496</v>
      </c>
      <c r="BJ24">
        <v>4.6769023270783698</v>
      </c>
    </row>
    <row r="25" spans="1:62" x14ac:dyDescent="0.25">
      <c r="A25" s="71" t="s">
        <v>12</v>
      </c>
      <c r="B25">
        <v>10.1545041636573</v>
      </c>
      <c r="C25">
        <v>10.1004076828038</v>
      </c>
      <c r="D25">
        <v>9.4527253349774103</v>
      </c>
      <c r="E25">
        <v>9.5681661737522496</v>
      </c>
      <c r="F25">
        <v>7.9401034854619299</v>
      </c>
      <c r="G25">
        <v>8.2137772462534198</v>
      </c>
      <c r="H25">
        <v>8.0547841586979505</v>
      </c>
      <c r="I25">
        <v>8.9686528318252705</v>
      </c>
      <c r="J25">
        <v>8.3224966419715507</v>
      </c>
      <c r="K25">
        <v>7.7127483415059901</v>
      </c>
      <c r="L25">
        <v>7.27451965228102</v>
      </c>
      <c r="M25">
        <v>8.5514092666340904</v>
      </c>
      <c r="N25">
        <v>8.9442123168886702</v>
      </c>
      <c r="O25">
        <v>8.1553869728546093</v>
      </c>
      <c r="P25">
        <v>7.4624335445709997</v>
      </c>
      <c r="Q25">
        <v>7.9280689759286096</v>
      </c>
      <c r="R25">
        <v>6.7397182438816197</v>
      </c>
      <c r="S25">
        <v>6.1861453564326201</v>
      </c>
      <c r="T25">
        <v>5.8659835941334402</v>
      </c>
      <c r="U25">
        <v>6.9554527335835603</v>
      </c>
      <c r="V25">
        <v>6.71238597571468</v>
      </c>
      <c r="W25">
        <v>6.0954600834293098</v>
      </c>
      <c r="X25">
        <v>5.7120494783794502</v>
      </c>
      <c r="Y25">
        <v>6.1948137655952502</v>
      </c>
      <c r="Z25">
        <v>6.2913566604196696</v>
      </c>
      <c r="AA25">
        <v>5.8846401176193801</v>
      </c>
      <c r="AB25">
        <v>5.5915462539567899</v>
      </c>
      <c r="AC25">
        <v>5.9868462689345998</v>
      </c>
      <c r="AD25">
        <v>5.6722215594373697</v>
      </c>
      <c r="AE25">
        <v>5.2961157341695904</v>
      </c>
      <c r="AF25">
        <v>4.8940715334914602</v>
      </c>
      <c r="AG25">
        <v>5.4163389293039499</v>
      </c>
      <c r="AH25">
        <v>5.2198935064340803</v>
      </c>
      <c r="AI25">
        <v>4.8493935731609596</v>
      </c>
      <c r="AJ25">
        <v>4.7278882018706003</v>
      </c>
      <c r="AK25">
        <v>5.6729165620730804</v>
      </c>
      <c r="AL25">
        <v>4.86310556775428</v>
      </c>
      <c r="AM25">
        <v>4.5478883550525104</v>
      </c>
      <c r="AN25">
        <v>4.4329284260892496</v>
      </c>
      <c r="AO25">
        <v>4.7289759480144697</v>
      </c>
      <c r="AP25">
        <v>4.7948644966027203</v>
      </c>
      <c r="AQ25">
        <v>4.5455430998403603</v>
      </c>
      <c r="AR25">
        <v>4.4499697919949002</v>
      </c>
      <c r="AS25">
        <v>4.6831396916644303</v>
      </c>
      <c r="AT25">
        <v>4.7034006944704601</v>
      </c>
      <c r="AU25">
        <v>4.38809818585825</v>
      </c>
      <c r="AV25">
        <v>4.2852666696690802</v>
      </c>
      <c r="AW25">
        <v>4.5516103500589402</v>
      </c>
      <c r="AX25">
        <v>4.6618732686593001</v>
      </c>
      <c r="AY25">
        <v>4.0368392798446697</v>
      </c>
      <c r="AZ25">
        <v>4.1272391704458302</v>
      </c>
      <c r="BA25">
        <v>4.4737010268392297</v>
      </c>
      <c r="BB25">
        <v>4.5143963616836604</v>
      </c>
      <c r="BC25">
        <v>4.32713374224398</v>
      </c>
      <c r="BD25">
        <v>4.2280416395533402</v>
      </c>
      <c r="BE25">
        <v>4.3897436541954002</v>
      </c>
      <c r="BF25">
        <v>3.9457499255453699</v>
      </c>
      <c r="BG25">
        <v>3.5454513464661201</v>
      </c>
      <c r="BH25">
        <v>3.5077681468224502</v>
      </c>
      <c r="BI25">
        <v>3.7708612596122002</v>
      </c>
      <c r="BJ25">
        <v>3.9271366526079601</v>
      </c>
    </row>
    <row r="26" spans="1:62" x14ac:dyDescent="0.25">
      <c r="A26" s="71" t="s">
        <v>13</v>
      </c>
      <c r="B26">
        <v>21.7147495152389</v>
      </c>
      <c r="C26">
        <v>24.3726041825328</v>
      </c>
      <c r="D26">
        <v>24.500898888038201</v>
      </c>
      <c r="E26">
        <v>22.805819501580299</v>
      </c>
      <c r="F26">
        <v>21.8056784342977</v>
      </c>
      <c r="G26">
        <v>24.700795702275499</v>
      </c>
      <c r="H26">
        <v>25.242817032164702</v>
      </c>
      <c r="I26">
        <v>23.1640298679736</v>
      </c>
      <c r="J26">
        <v>19.9203145116626</v>
      </c>
      <c r="K26">
        <v>22.024780215265899</v>
      </c>
      <c r="L26">
        <v>22.7806896347515</v>
      </c>
      <c r="M26">
        <v>21.596759140467402</v>
      </c>
      <c r="N26">
        <v>21.339471817644501</v>
      </c>
      <c r="O26">
        <v>23.805548523555199</v>
      </c>
      <c r="P26">
        <v>24.013600440204399</v>
      </c>
      <c r="Q26">
        <v>22.286850272474599</v>
      </c>
      <c r="R26">
        <v>19.7805294861795</v>
      </c>
      <c r="S26">
        <v>21.0686670226339</v>
      </c>
      <c r="T26">
        <v>21.376205092240401</v>
      </c>
      <c r="U26">
        <v>20.378960188340699</v>
      </c>
      <c r="V26">
        <v>18.430842831686402</v>
      </c>
      <c r="W26">
        <v>20.3834137919361</v>
      </c>
      <c r="X26">
        <v>20.716493464967002</v>
      </c>
      <c r="Y26">
        <v>19.287761382696299</v>
      </c>
      <c r="Z26">
        <v>17.0032434977301</v>
      </c>
      <c r="AA26">
        <v>18.970569035857899</v>
      </c>
      <c r="AB26">
        <v>19.187108854513902</v>
      </c>
      <c r="AC26">
        <v>18.316031066457199</v>
      </c>
      <c r="AD26">
        <v>16.889839070252901</v>
      </c>
      <c r="AE26">
        <v>18.4642768271138</v>
      </c>
      <c r="AF26">
        <v>18.682542769722499</v>
      </c>
      <c r="AG26">
        <v>18.0067742118379</v>
      </c>
      <c r="AH26">
        <v>15.5899417154533</v>
      </c>
      <c r="AI26">
        <v>17.364183054117799</v>
      </c>
      <c r="AJ26">
        <v>17.829331199918698</v>
      </c>
      <c r="AK26">
        <v>17.046617671420901</v>
      </c>
      <c r="AL26">
        <v>15.394154635443</v>
      </c>
      <c r="AM26">
        <v>17.1988820649164</v>
      </c>
      <c r="AN26">
        <v>17.409110975555699</v>
      </c>
      <c r="AO26">
        <v>16.372614191341899</v>
      </c>
      <c r="AP26">
        <v>14.7889704119181</v>
      </c>
      <c r="AQ26">
        <v>16.8757377890466</v>
      </c>
      <c r="AR26">
        <v>17.371580221568699</v>
      </c>
      <c r="AS26">
        <v>16.023092049305198</v>
      </c>
      <c r="AT26">
        <v>14.0026007321857</v>
      </c>
      <c r="AU26">
        <v>15.9984776536376</v>
      </c>
      <c r="AV26">
        <v>16.501019852453702</v>
      </c>
      <c r="AW26">
        <v>15.171974629770601</v>
      </c>
      <c r="AX26">
        <v>12.9297925702404</v>
      </c>
      <c r="AY26">
        <v>13.2299145198725</v>
      </c>
      <c r="AZ26">
        <v>14.5737850984875</v>
      </c>
      <c r="BA26">
        <v>13.363468165514499</v>
      </c>
      <c r="BB26">
        <v>10.9554371351271</v>
      </c>
      <c r="BC26">
        <v>12.8904751888372</v>
      </c>
      <c r="BD26">
        <v>13.510268172508701</v>
      </c>
      <c r="BE26">
        <v>12.0144065133249</v>
      </c>
      <c r="BF26">
        <v>10.569709595315</v>
      </c>
      <c r="BG26">
        <v>11.400834937870099</v>
      </c>
      <c r="BH26">
        <v>11.8282959539763</v>
      </c>
      <c r="BI26">
        <v>11.1865518455139</v>
      </c>
      <c r="BJ26">
        <v>10.7068647820225</v>
      </c>
    </row>
    <row r="27" spans="1:62" x14ac:dyDescent="0.25">
      <c r="A27" s="71" t="s">
        <v>44</v>
      </c>
      <c r="B27">
        <v>18.1069021624355</v>
      </c>
      <c r="C27">
        <v>20.074067590159899</v>
      </c>
      <c r="D27">
        <v>19.986819623543401</v>
      </c>
      <c r="E27">
        <v>19.139794186273999</v>
      </c>
      <c r="F27">
        <v>18.7444683431615</v>
      </c>
      <c r="G27">
        <v>20.710195968097</v>
      </c>
      <c r="H27">
        <v>21.042120214910199</v>
      </c>
      <c r="I27">
        <v>20.0238286261194</v>
      </c>
      <c r="J27">
        <v>22.2048131348533</v>
      </c>
      <c r="K27">
        <v>23.898489853073201</v>
      </c>
      <c r="L27">
        <v>24.572158245474899</v>
      </c>
      <c r="M27">
        <v>24.272495268970701</v>
      </c>
      <c r="N27">
        <v>20.107935346196999</v>
      </c>
      <c r="O27">
        <v>21.887464446011499</v>
      </c>
      <c r="P27">
        <v>22.019438108776299</v>
      </c>
      <c r="Q27">
        <v>21.139285061194801</v>
      </c>
      <c r="R27">
        <v>22.013134398145102</v>
      </c>
      <c r="S27">
        <v>22.910161359559901</v>
      </c>
      <c r="T27">
        <v>23.057610280244599</v>
      </c>
      <c r="U27">
        <v>22.839002596941899</v>
      </c>
      <c r="V27">
        <v>20.401200267004601</v>
      </c>
      <c r="W27">
        <v>22.128867414138899</v>
      </c>
      <c r="X27">
        <v>22.275507666884302</v>
      </c>
      <c r="Y27">
        <v>21.4026147164892</v>
      </c>
      <c r="Z27">
        <v>19.229202146480599</v>
      </c>
      <c r="AA27">
        <v>20.951338850114499</v>
      </c>
      <c r="AB27">
        <v>21.049865636529699</v>
      </c>
      <c r="AC27">
        <v>20.8174673445397</v>
      </c>
      <c r="AD27">
        <v>20.3847722136809</v>
      </c>
      <c r="AE27">
        <v>21.779644686068899</v>
      </c>
      <c r="AF27">
        <v>21.7137970855227</v>
      </c>
      <c r="AG27">
        <v>21.651066838024001</v>
      </c>
      <c r="AH27">
        <v>19.469184710215</v>
      </c>
      <c r="AI27">
        <v>21.402941573947501</v>
      </c>
      <c r="AJ27">
        <v>21.889076629956499</v>
      </c>
      <c r="AK27">
        <v>21.5868498117832</v>
      </c>
      <c r="AL27">
        <v>20.277954094419201</v>
      </c>
      <c r="AM27">
        <v>22.320936483705498</v>
      </c>
      <c r="AN27">
        <v>22.433924279984499</v>
      </c>
      <c r="AO27">
        <v>21.5718880520025</v>
      </c>
      <c r="AP27">
        <v>18.445567236970099</v>
      </c>
      <c r="AQ27">
        <v>20.852683496426099</v>
      </c>
      <c r="AR27">
        <v>21.202040840576199</v>
      </c>
      <c r="AS27">
        <v>19.9621654998463</v>
      </c>
      <c r="AT27">
        <v>18.084571242194201</v>
      </c>
      <c r="AU27">
        <v>20.501450433578</v>
      </c>
      <c r="AV27">
        <v>20.903179157279801</v>
      </c>
      <c r="AW27">
        <v>19.5817646662607</v>
      </c>
      <c r="AX27">
        <v>17.947249629350502</v>
      </c>
      <c r="AY27">
        <v>18.2328279755864</v>
      </c>
      <c r="AZ27">
        <v>19.8877832113054</v>
      </c>
      <c r="BA27">
        <v>18.7182331198015</v>
      </c>
      <c r="BB27">
        <v>22.474406039600101</v>
      </c>
      <c r="BC27">
        <v>26.373321115171201</v>
      </c>
      <c r="BD27">
        <v>27.363694480187899</v>
      </c>
      <c r="BE27">
        <v>24.603938570549101</v>
      </c>
      <c r="BF27">
        <v>21.6154149112777</v>
      </c>
      <c r="BG27">
        <v>23.058316961461699</v>
      </c>
      <c r="BH27">
        <v>23.819587505545499</v>
      </c>
      <c r="BI27">
        <v>22.776684999613401</v>
      </c>
      <c r="BJ27">
        <v>21.788156358141698</v>
      </c>
    </row>
    <row r="28" spans="1:62" x14ac:dyDescent="0.25">
      <c r="A28" s="71" t="s">
        <v>14</v>
      </c>
      <c r="B28">
        <v>74.377709056399297</v>
      </c>
      <c r="C28">
        <v>68.001432298659907</v>
      </c>
      <c r="D28">
        <v>64.115239942168998</v>
      </c>
      <c r="E28">
        <v>69.5493092666905</v>
      </c>
      <c r="F28">
        <v>69.982439686873605</v>
      </c>
      <c r="G28">
        <v>62.108578022396898</v>
      </c>
      <c r="H28">
        <v>61.116312313704199</v>
      </c>
      <c r="I28">
        <v>75.618952239410305</v>
      </c>
      <c r="J28">
        <v>86.014490619274795</v>
      </c>
      <c r="K28">
        <v>68.382280618159101</v>
      </c>
      <c r="L28">
        <v>66.033566095847505</v>
      </c>
      <c r="M28">
        <v>86.156523852032194</v>
      </c>
      <c r="N28">
        <v>70.219520863404995</v>
      </c>
      <c r="O28">
        <v>61.503698680162401</v>
      </c>
      <c r="P28">
        <v>58.411264232636199</v>
      </c>
      <c r="Q28">
        <v>62.421201057938497</v>
      </c>
      <c r="R28">
        <v>58.354586899753599</v>
      </c>
      <c r="S28">
        <v>52.492611978779102</v>
      </c>
      <c r="T28">
        <v>51.591399994158103</v>
      </c>
      <c r="U28">
        <v>60.642247475074299</v>
      </c>
      <c r="V28">
        <v>55.107344900647803</v>
      </c>
      <c r="W28">
        <v>49.076122021472699</v>
      </c>
      <c r="X28">
        <v>46.849752318483603</v>
      </c>
      <c r="Y28">
        <v>50.344554902052998</v>
      </c>
      <c r="Z28">
        <v>56.563490072415902</v>
      </c>
      <c r="AA28">
        <v>50.729904061711601</v>
      </c>
      <c r="AB28">
        <v>49.756132694563597</v>
      </c>
      <c r="AC28">
        <v>52.576231648316501</v>
      </c>
      <c r="AD28">
        <v>50.688311889582998</v>
      </c>
      <c r="AE28">
        <v>48.9129060926644</v>
      </c>
      <c r="AF28">
        <v>49.937298817114701</v>
      </c>
      <c r="AG28">
        <v>52.222167203428697</v>
      </c>
      <c r="AH28">
        <v>50.799876939466003</v>
      </c>
      <c r="AI28">
        <v>46.904129415869697</v>
      </c>
      <c r="AJ28">
        <v>47.592678848155103</v>
      </c>
      <c r="AK28">
        <v>52.9618147461672</v>
      </c>
      <c r="AL28">
        <v>47.701229575506197</v>
      </c>
      <c r="AM28">
        <v>44.710746345125997</v>
      </c>
      <c r="AN28">
        <v>45.5515328259551</v>
      </c>
      <c r="AO28">
        <v>47.519195992564399</v>
      </c>
      <c r="AP28">
        <v>46.175351452469997</v>
      </c>
      <c r="AQ28">
        <v>43.6080050370336</v>
      </c>
      <c r="AR28">
        <v>44.756302871612803</v>
      </c>
      <c r="AS28">
        <v>46.315319592415399</v>
      </c>
      <c r="AT28">
        <v>45.904115427164299</v>
      </c>
      <c r="AU28">
        <v>43.768558051766398</v>
      </c>
      <c r="AV28">
        <v>44.697178521045302</v>
      </c>
      <c r="AW28">
        <v>46.033648457345897</v>
      </c>
      <c r="AX28">
        <v>44.386203873421202</v>
      </c>
      <c r="AY28">
        <v>38.644440380492</v>
      </c>
      <c r="AZ28">
        <v>40.548670537721897</v>
      </c>
      <c r="BA28">
        <v>43.109724882408599</v>
      </c>
      <c r="BB28">
        <v>42.466346566443299</v>
      </c>
      <c r="BC28">
        <v>40.744703449964298</v>
      </c>
      <c r="BD28">
        <v>40.888304937296297</v>
      </c>
      <c r="BE28">
        <v>42.059248317290098</v>
      </c>
      <c r="BF28">
        <v>39.712385218090503</v>
      </c>
      <c r="BG28">
        <v>35.184676399462397</v>
      </c>
      <c r="BH28">
        <v>35.5260625687146</v>
      </c>
      <c r="BI28">
        <v>38.288020331108399</v>
      </c>
      <c r="BJ28">
        <v>39.606480650227802</v>
      </c>
    </row>
    <row r="29" spans="1:62" x14ac:dyDescent="0.25">
      <c r="A29" s="71" t="s">
        <v>45</v>
      </c>
      <c r="B29">
        <v>110.241370429418</v>
      </c>
      <c r="C29">
        <v>119.777231209845</v>
      </c>
      <c r="D29">
        <v>117.969493484604</v>
      </c>
      <c r="E29">
        <v>113.030983574207</v>
      </c>
      <c r="F29">
        <v>103.968384974957</v>
      </c>
      <c r="G29">
        <v>114.963829295812</v>
      </c>
      <c r="H29">
        <v>116.35999972610399</v>
      </c>
      <c r="I29">
        <v>112.09886783339201</v>
      </c>
      <c r="J29">
        <v>105.064449125365</v>
      </c>
      <c r="K29">
        <v>111.057119662057</v>
      </c>
      <c r="L29">
        <v>112.536958905798</v>
      </c>
      <c r="M29">
        <v>113.018574929621</v>
      </c>
      <c r="N29">
        <v>107.532092609031</v>
      </c>
      <c r="O29">
        <v>114.503989363736</v>
      </c>
      <c r="P29">
        <v>113.41753099626401</v>
      </c>
      <c r="Q29">
        <v>109.010975146936</v>
      </c>
      <c r="R29">
        <v>99.6051584838808</v>
      </c>
      <c r="S29">
        <v>103.01152630615999</v>
      </c>
      <c r="T29">
        <v>103.25423050716699</v>
      </c>
      <c r="U29">
        <v>102.869630882065</v>
      </c>
      <c r="V29">
        <v>95.473885154219502</v>
      </c>
      <c r="W29">
        <v>101.64880443264801</v>
      </c>
      <c r="X29">
        <v>101.77640152266299</v>
      </c>
      <c r="Y29">
        <v>97.873929057889598</v>
      </c>
      <c r="Z29">
        <v>90.515804772401793</v>
      </c>
      <c r="AA29">
        <v>97.441996792909606</v>
      </c>
      <c r="AB29">
        <v>97.406245853925299</v>
      </c>
      <c r="AC29">
        <v>95.635671441314102</v>
      </c>
      <c r="AD29">
        <v>90.1805260913833</v>
      </c>
      <c r="AE29">
        <v>95.537180481035605</v>
      </c>
      <c r="AF29">
        <v>94.974531268903604</v>
      </c>
      <c r="AG29">
        <v>94.433414130174398</v>
      </c>
      <c r="AH29">
        <v>82.426420512345899</v>
      </c>
      <c r="AI29">
        <v>89.001925137516807</v>
      </c>
      <c r="AJ29">
        <v>90.643563955329498</v>
      </c>
      <c r="AK29">
        <v>90.509143540244807</v>
      </c>
      <c r="AL29">
        <v>80.337300992714106</v>
      </c>
      <c r="AM29">
        <v>86.980810729275106</v>
      </c>
      <c r="AN29">
        <v>87.345335714221207</v>
      </c>
      <c r="AO29">
        <v>84.351898564523395</v>
      </c>
      <c r="AP29">
        <v>76.645803686120104</v>
      </c>
      <c r="AQ29">
        <v>84.801484876295703</v>
      </c>
      <c r="AR29">
        <v>86.252300295073894</v>
      </c>
      <c r="AS29">
        <v>81.711152778494693</v>
      </c>
      <c r="AT29">
        <v>77.178450190092306</v>
      </c>
      <c r="AU29">
        <v>85.356649780392999</v>
      </c>
      <c r="AV29">
        <v>86.866540258290101</v>
      </c>
      <c r="AW29">
        <v>82.227210437390298</v>
      </c>
      <c r="AX29">
        <v>74.287745675322697</v>
      </c>
      <c r="AY29">
        <v>73.702361846695993</v>
      </c>
      <c r="AZ29">
        <v>79.645732254935993</v>
      </c>
      <c r="BA29">
        <v>76.537017441788507</v>
      </c>
      <c r="BB29">
        <v>59.054185670827202</v>
      </c>
      <c r="BC29">
        <v>66.573464277449403</v>
      </c>
      <c r="BD29">
        <v>68.078943307853507</v>
      </c>
      <c r="BE29">
        <v>63.088970262383199</v>
      </c>
      <c r="BF29">
        <v>55.609817394229303</v>
      </c>
      <c r="BG29">
        <v>57.257207040509797</v>
      </c>
      <c r="BH29">
        <v>58.6146855462693</v>
      </c>
      <c r="BI29">
        <v>57.4340522288675</v>
      </c>
      <c r="BJ29">
        <v>55.8134545685745</v>
      </c>
    </row>
    <row r="30" spans="1:62" x14ac:dyDescent="0.25">
      <c r="A30" s="71" t="s">
        <v>15</v>
      </c>
      <c r="B30">
        <v>21.2498454180393</v>
      </c>
      <c r="C30">
        <v>23.708641234386299</v>
      </c>
      <c r="D30">
        <v>23.8369652723107</v>
      </c>
      <c r="E30">
        <v>22.317391599782098</v>
      </c>
      <c r="F30">
        <v>21.051957345270601</v>
      </c>
      <c r="G30">
        <v>23.665268056941599</v>
      </c>
      <c r="H30">
        <v>24.189427663721698</v>
      </c>
      <c r="I30">
        <v>22.320431051651699</v>
      </c>
      <c r="J30">
        <v>20.5225586059058</v>
      </c>
      <c r="K30">
        <v>22.396499039122801</v>
      </c>
      <c r="L30">
        <v>23.2029329667523</v>
      </c>
      <c r="M30">
        <v>22.1651174934503</v>
      </c>
      <c r="N30">
        <v>20.864871771451899</v>
      </c>
      <c r="O30">
        <v>23.243917133531301</v>
      </c>
      <c r="P30">
        <v>23.4871801122531</v>
      </c>
      <c r="Q30">
        <v>21.697268198719101</v>
      </c>
      <c r="R30">
        <v>19.645413064964199</v>
      </c>
      <c r="S30">
        <v>21.011027035452699</v>
      </c>
      <c r="T30">
        <v>21.420823198191499</v>
      </c>
      <c r="U30">
        <v>20.218056084889898</v>
      </c>
      <c r="V30">
        <v>18.215813153832801</v>
      </c>
      <c r="W30">
        <v>20.2486018856649</v>
      </c>
      <c r="X30">
        <v>20.682589131529301</v>
      </c>
      <c r="Y30">
        <v>19.0127723025244</v>
      </c>
      <c r="Z30">
        <v>17.503501727706201</v>
      </c>
      <c r="AA30">
        <v>19.607539875402601</v>
      </c>
      <c r="AB30">
        <v>19.939529398196001</v>
      </c>
      <c r="AC30">
        <v>18.756995598565901</v>
      </c>
      <c r="AD30">
        <v>17.682616516741199</v>
      </c>
      <c r="AE30">
        <v>19.470317521439799</v>
      </c>
      <c r="AF30">
        <v>19.807551772438401</v>
      </c>
      <c r="AG30">
        <v>18.845914014903901</v>
      </c>
      <c r="AH30">
        <v>16.430643656803198</v>
      </c>
      <c r="AI30">
        <v>18.3239097811059</v>
      </c>
      <c r="AJ30">
        <v>18.825282722705499</v>
      </c>
      <c r="AK30">
        <v>17.836413733862202</v>
      </c>
      <c r="AL30">
        <v>15.9420872425758</v>
      </c>
      <c r="AM30">
        <v>17.844158779385701</v>
      </c>
      <c r="AN30">
        <v>18.107125585794002</v>
      </c>
      <c r="AO30">
        <v>16.909466421921898</v>
      </c>
      <c r="AP30">
        <v>15.307198720477301</v>
      </c>
      <c r="AQ30">
        <v>17.422867660283401</v>
      </c>
      <c r="AR30">
        <v>17.9625151352834</v>
      </c>
      <c r="AS30">
        <v>16.547400142465499</v>
      </c>
      <c r="AT30">
        <v>14.814245780234</v>
      </c>
      <c r="AU30">
        <v>16.8777275073457</v>
      </c>
      <c r="AV30">
        <v>17.391595085015901</v>
      </c>
      <c r="AW30">
        <v>16.0248972418112</v>
      </c>
      <c r="AX30">
        <v>14.1569094714129</v>
      </c>
      <c r="AY30">
        <v>14.415316901919599</v>
      </c>
      <c r="AZ30">
        <v>15.8030417409517</v>
      </c>
      <c r="BA30">
        <v>14.663455473111</v>
      </c>
      <c r="BB30">
        <v>12.806936628909099</v>
      </c>
      <c r="BC30">
        <v>14.9535207861824</v>
      </c>
      <c r="BD30">
        <v>15.4770924868604</v>
      </c>
      <c r="BE30">
        <v>13.9723424538938</v>
      </c>
      <c r="BF30">
        <v>12.195194456572599</v>
      </c>
      <c r="BG30">
        <v>12.9858220068493</v>
      </c>
      <c r="BH30">
        <v>13.3996012538621</v>
      </c>
      <c r="BI30">
        <v>12.8346767376889</v>
      </c>
      <c r="BJ30">
        <v>12.285074624163</v>
      </c>
    </row>
    <row r="31" spans="1:62" x14ac:dyDescent="0.25">
      <c r="A31" s="71" t="s">
        <v>46</v>
      </c>
      <c r="B31">
        <v>103.603284149674</v>
      </c>
      <c r="C31">
        <v>114.46424875356</v>
      </c>
      <c r="D31">
        <v>112.378940347694</v>
      </c>
      <c r="E31">
        <v>109.95442990096601</v>
      </c>
      <c r="F31">
        <v>106.582190217033</v>
      </c>
      <c r="G31">
        <v>117.083110859534</v>
      </c>
      <c r="H31">
        <v>118.12401971201299</v>
      </c>
      <c r="I31">
        <v>115.090916640863</v>
      </c>
      <c r="J31">
        <v>118.569805057484</v>
      </c>
      <c r="K31">
        <v>127.56971283186201</v>
      </c>
      <c r="L31">
        <v>129.91895691649401</v>
      </c>
      <c r="M31">
        <v>131.35175497081801</v>
      </c>
      <c r="N31">
        <v>124.30898315771699</v>
      </c>
      <c r="O31">
        <v>134.874233806506</v>
      </c>
      <c r="P31">
        <v>135.18493682044499</v>
      </c>
      <c r="Q31">
        <v>131.46016559663801</v>
      </c>
      <c r="R31">
        <v>120.632672094884</v>
      </c>
      <c r="S31">
        <v>125.37585529507</v>
      </c>
      <c r="T31">
        <v>125.754538894118</v>
      </c>
      <c r="U31">
        <v>125.278024475601</v>
      </c>
      <c r="V31">
        <v>125.727023994685</v>
      </c>
      <c r="W31">
        <v>136.27652670867101</v>
      </c>
      <c r="X31">
        <v>136.813727002425</v>
      </c>
      <c r="Y31">
        <v>132.14884042079899</v>
      </c>
      <c r="Z31">
        <v>109.288052588561</v>
      </c>
      <c r="AA31">
        <v>119.558245688604</v>
      </c>
      <c r="AB31">
        <v>119.88433136301499</v>
      </c>
      <c r="AC31">
        <v>118.617319979378</v>
      </c>
      <c r="AD31">
        <v>114.482269211966</v>
      </c>
      <c r="AE31">
        <v>122.400032970276</v>
      </c>
      <c r="AF31">
        <v>121.84666461588399</v>
      </c>
      <c r="AG31">
        <v>121.510720012569</v>
      </c>
      <c r="AH31">
        <v>107.958758786161</v>
      </c>
      <c r="AI31">
        <v>118.810762736347</v>
      </c>
      <c r="AJ31">
        <v>121.352858448435</v>
      </c>
      <c r="AK31">
        <v>119.70620588634</v>
      </c>
      <c r="AL31">
        <v>107.889778712853</v>
      </c>
      <c r="AM31">
        <v>118.405919142324</v>
      </c>
      <c r="AN31">
        <v>118.623914274711</v>
      </c>
      <c r="AO31">
        <v>114.768677329805</v>
      </c>
      <c r="AP31">
        <v>108.72407994241399</v>
      </c>
      <c r="AQ31">
        <v>122.904044328943</v>
      </c>
      <c r="AR31">
        <v>124.485723717325</v>
      </c>
      <c r="AS31">
        <v>117.67442822842</v>
      </c>
      <c r="AT31">
        <v>111.791622300409</v>
      </c>
      <c r="AU31">
        <v>126.410008016953</v>
      </c>
      <c r="AV31">
        <v>128.05350869490101</v>
      </c>
      <c r="AW31">
        <v>121.00810689585499</v>
      </c>
      <c r="AX31">
        <v>109.65760880129299</v>
      </c>
      <c r="AY31">
        <v>110.43169572115799</v>
      </c>
      <c r="AZ31">
        <v>118.534766347836</v>
      </c>
      <c r="BA31">
        <v>115.847558764879</v>
      </c>
      <c r="BB31">
        <v>105.870114714273</v>
      </c>
      <c r="BC31">
        <v>122.63551256997501</v>
      </c>
      <c r="BD31">
        <v>123.55506726102099</v>
      </c>
      <c r="BE31">
        <v>114.83583476371901</v>
      </c>
      <c r="BF31">
        <v>100.371475259391</v>
      </c>
      <c r="BG31">
        <v>103.65069638531899</v>
      </c>
      <c r="BH31">
        <v>105.582283766473</v>
      </c>
      <c r="BI31">
        <v>104.247053879094</v>
      </c>
      <c r="BJ31">
        <v>99.849396978969096</v>
      </c>
    </row>
    <row r="32" spans="1:62" x14ac:dyDescent="0.25">
      <c r="A32" s="71" t="s">
        <v>16</v>
      </c>
      <c r="B32">
        <v>17.048838692002001</v>
      </c>
      <c r="C32">
        <v>18.346740042087099</v>
      </c>
      <c r="D32">
        <v>18.079695641718398</v>
      </c>
      <c r="E32">
        <v>17.4159369229437</v>
      </c>
      <c r="F32">
        <v>16.873516193211799</v>
      </c>
      <c r="G32">
        <v>18.516447032269099</v>
      </c>
      <c r="H32">
        <v>18.757753725388898</v>
      </c>
      <c r="I32">
        <v>18.132363759082001</v>
      </c>
      <c r="J32">
        <v>17.840399187299901</v>
      </c>
      <c r="K32">
        <v>18.633728621296001</v>
      </c>
      <c r="L32">
        <v>18.9478113464817</v>
      </c>
      <c r="M32">
        <v>19.1000926939595</v>
      </c>
      <c r="N32">
        <v>17.3158959880518</v>
      </c>
      <c r="O32">
        <v>18.676230467339899</v>
      </c>
      <c r="P32">
        <v>18.661466726972499</v>
      </c>
      <c r="Q32">
        <v>17.6573160873521</v>
      </c>
      <c r="R32">
        <v>16.554942611226799</v>
      </c>
      <c r="S32">
        <v>17.383562488470002</v>
      </c>
      <c r="T32">
        <v>17.5957678620527</v>
      </c>
      <c r="U32">
        <v>17.071318023649098</v>
      </c>
      <c r="V32">
        <v>16.152596829329401</v>
      </c>
      <c r="W32">
        <v>17.553977858157001</v>
      </c>
      <c r="X32">
        <v>17.7709531402969</v>
      </c>
      <c r="Y32">
        <v>16.667335055683399</v>
      </c>
      <c r="Z32">
        <v>15.686391604111501</v>
      </c>
      <c r="AA32">
        <v>17.180077254882399</v>
      </c>
      <c r="AB32">
        <v>17.3319013741784</v>
      </c>
      <c r="AC32">
        <v>16.596618654152699</v>
      </c>
      <c r="AD32">
        <v>15.992284474887899</v>
      </c>
      <c r="AE32">
        <v>17.2826574461936</v>
      </c>
      <c r="AF32">
        <v>17.401507417548601</v>
      </c>
      <c r="AG32">
        <v>16.8464627957628</v>
      </c>
      <c r="AH32">
        <v>14.7946021176581</v>
      </c>
      <c r="AI32">
        <v>16.210968321278902</v>
      </c>
      <c r="AJ32">
        <v>16.580400159189999</v>
      </c>
      <c r="AK32">
        <v>16.072944586286301</v>
      </c>
      <c r="AL32">
        <v>14.448720497352101</v>
      </c>
      <c r="AM32">
        <v>15.9234932160724</v>
      </c>
      <c r="AN32">
        <v>16.1108227697801</v>
      </c>
      <c r="AO32">
        <v>15.2009508167967</v>
      </c>
      <c r="AP32">
        <v>14.1753709556519</v>
      </c>
      <c r="AQ32">
        <v>15.8781300410346</v>
      </c>
      <c r="AR32">
        <v>16.316273430613901</v>
      </c>
      <c r="AS32">
        <v>15.1782877311596</v>
      </c>
      <c r="AT32">
        <v>14.2117317374501</v>
      </c>
      <c r="AU32">
        <v>15.9146510174919</v>
      </c>
      <c r="AV32">
        <v>16.345856944654901</v>
      </c>
      <c r="AW32">
        <v>15.215511088940801</v>
      </c>
      <c r="AX32">
        <v>13.8151503051182</v>
      </c>
      <c r="AY32">
        <v>13.882260072270199</v>
      </c>
      <c r="AZ32">
        <v>15.173700777295201</v>
      </c>
      <c r="BA32">
        <v>14.1713390827338</v>
      </c>
      <c r="BB32">
        <v>12.856067616829</v>
      </c>
      <c r="BC32">
        <v>14.7690339402284</v>
      </c>
      <c r="BD32">
        <v>15.281717084717201</v>
      </c>
      <c r="BE32">
        <v>13.890171727731801</v>
      </c>
      <c r="BF32">
        <v>12.1851279676556</v>
      </c>
      <c r="BG32">
        <v>12.8415393083142</v>
      </c>
      <c r="BH32">
        <v>13.232885081885</v>
      </c>
      <c r="BI32">
        <v>12.736818449796701</v>
      </c>
      <c r="BJ32">
        <v>12.286131015797499</v>
      </c>
    </row>
    <row r="33" spans="1:62" x14ac:dyDescent="0.25">
      <c r="A33" s="71" t="s">
        <v>17</v>
      </c>
      <c r="B33">
        <v>39.817625833491498</v>
      </c>
      <c r="C33">
        <v>41.463623734584303</v>
      </c>
      <c r="D33">
        <v>41.5953628346222</v>
      </c>
      <c r="E33">
        <v>40.5326715787333</v>
      </c>
      <c r="F33">
        <v>36.828770004112499</v>
      </c>
      <c r="G33">
        <v>38.549813414622101</v>
      </c>
      <c r="H33">
        <v>38.910514597617897</v>
      </c>
      <c r="I33">
        <v>37.610242081693897</v>
      </c>
      <c r="J33">
        <v>39.726693529041803</v>
      </c>
      <c r="K33">
        <v>40.9695005224456</v>
      </c>
      <c r="L33">
        <v>41.533129885407398</v>
      </c>
      <c r="M33">
        <v>40.759293231819001</v>
      </c>
      <c r="N33">
        <v>34.283225143823501</v>
      </c>
      <c r="O33">
        <v>35.872073478211199</v>
      </c>
      <c r="P33">
        <v>36.054971554143798</v>
      </c>
      <c r="Q33">
        <v>34.840719691013803</v>
      </c>
      <c r="R33">
        <v>33.700387426429202</v>
      </c>
      <c r="S33">
        <v>34.679881400681197</v>
      </c>
      <c r="T33">
        <v>34.9743458421014</v>
      </c>
      <c r="U33">
        <v>34.076744710386201</v>
      </c>
      <c r="V33">
        <v>29.271810784747</v>
      </c>
      <c r="W33">
        <v>30.7065258108405</v>
      </c>
      <c r="X33">
        <v>31.026120566659301</v>
      </c>
      <c r="Y33">
        <v>29.835612854183999</v>
      </c>
      <c r="Z33">
        <v>30.399252050238399</v>
      </c>
      <c r="AA33">
        <v>31.875465448252999</v>
      </c>
      <c r="AB33">
        <v>32.114518637715697</v>
      </c>
      <c r="AC33">
        <v>31.263659290796799</v>
      </c>
      <c r="AD33">
        <v>31.025854573597101</v>
      </c>
      <c r="AE33">
        <v>32.270825025002601</v>
      </c>
      <c r="AF33">
        <v>32.557960728320303</v>
      </c>
      <c r="AG33">
        <v>31.846060126506899</v>
      </c>
      <c r="AH33">
        <v>27.860056584358201</v>
      </c>
      <c r="AI33">
        <v>29.199472999687298</v>
      </c>
      <c r="AJ33">
        <v>29.5669516114415</v>
      </c>
      <c r="AK33">
        <v>28.776480450324499</v>
      </c>
      <c r="AL33">
        <v>36.577332675690897</v>
      </c>
      <c r="AM33">
        <v>37.937673685317797</v>
      </c>
      <c r="AN33">
        <v>38.147576887382201</v>
      </c>
      <c r="AO33">
        <v>37.260605727534802</v>
      </c>
      <c r="AP33">
        <v>29.596044919065399</v>
      </c>
      <c r="AQ33">
        <v>31.059861496091401</v>
      </c>
      <c r="AR33">
        <v>31.475739105916698</v>
      </c>
      <c r="AS33">
        <v>30.446745563201599</v>
      </c>
      <c r="AT33">
        <v>28.1084073103405</v>
      </c>
      <c r="AU33">
        <v>29.5250152195296</v>
      </c>
      <c r="AV33">
        <v>29.9254652972872</v>
      </c>
      <c r="AW33">
        <v>28.928227540980199</v>
      </c>
      <c r="AX33">
        <v>27.017902974475099</v>
      </c>
      <c r="AY33">
        <v>27.2759920540312</v>
      </c>
      <c r="AZ33">
        <v>28.267970125102199</v>
      </c>
      <c r="BA33">
        <v>27.3245974584698</v>
      </c>
      <c r="BB33">
        <v>25.3026829228154</v>
      </c>
      <c r="BC33">
        <v>26.783096130166999</v>
      </c>
      <c r="BD33">
        <v>27.2426996868716</v>
      </c>
      <c r="BE33">
        <v>26.1163411774127</v>
      </c>
      <c r="BF33">
        <v>25.036528541857798</v>
      </c>
      <c r="BG33">
        <v>25.666211261106799</v>
      </c>
      <c r="BH33">
        <v>25.989409039054799</v>
      </c>
      <c r="BI33">
        <v>25.509639485444598</v>
      </c>
      <c r="BJ33">
        <v>25.133660711318601</v>
      </c>
    </row>
    <row r="34" spans="1:62" x14ac:dyDescent="0.25">
      <c r="A34" s="71" t="s">
        <v>18</v>
      </c>
      <c r="B34">
        <v>6.7850302901950998</v>
      </c>
      <c r="C34">
        <v>7.3966417764222303</v>
      </c>
      <c r="D34">
        <v>7.3724299644003501</v>
      </c>
      <c r="E34">
        <v>7.1955214189474104</v>
      </c>
      <c r="F34">
        <v>7.0459782511496796</v>
      </c>
      <c r="G34">
        <v>7.6211086441776299</v>
      </c>
      <c r="H34">
        <v>7.7511502998707797</v>
      </c>
      <c r="I34">
        <v>7.4740905554920802</v>
      </c>
      <c r="J34">
        <v>7.5854775953679798</v>
      </c>
      <c r="K34">
        <v>7.9008481105392203</v>
      </c>
      <c r="L34">
        <v>8.1679748769748599</v>
      </c>
      <c r="M34">
        <v>8.2252367105813793</v>
      </c>
      <c r="N34">
        <v>7.8679353084634398</v>
      </c>
      <c r="O34">
        <v>8.5702653966196607</v>
      </c>
      <c r="P34">
        <v>8.6705401253526109</v>
      </c>
      <c r="Q34">
        <v>8.1996239795002399</v>
      </c>
      <c r="R34">
        <v>7.6769129611672797</v>
      </c>
      <c r="S34">
        <v>8.0917647343811208</v>
      </c>
      <c r="T34">
        <v>8.2623186035519893</v>
      </c>
      <c r="U34">
        <v>7.9453725305770799</v>
      </c>
      <c r="V34">
        <v>7.5438552889218702</v>
      </c>
      <c r="W34">
        <v>8.2986715572460703</v>
      </c>
      <c r="X34">
        <v>8.4621085283076596</v>
      </c>
      <c r="Y34">
        <v>7.8760852139743998</v>
      </c>
      <c r="Z34">
        <v>7.4122024313886801</v>
      </c>
      <c r="AA34">
        <v>8.1928397818662599</v>
      </c>
      <c r="AB34">
        <v>8.3467562965939806</v>
      </c>
      <c r="AC34">
        <v>7.9428413684484198</v>
      </c>
      <c r="AD34">
        <v>7.9080713912232703</v>
      </c>
      <c r="AE34">
        <v>8.6593208811431399</v>
      </c>
      <c r="AF34">
        <v>8.8215315492823301</v>
      </c>
      <c r="AG34">
        <v>8.4640029044312595</v>
      </c>
      <c r="AH34">
        <v>7.9823587850755997</v>
      </c>
      <c r="AI34">
        <v>8.8633462606521594</v>
      </c>
      <c r="AJ34">
        <v>9.1249299756817308</v>
      </c>
      <c r="AK34">
        <v>8.6732236458001903</v>
      </c>
      <c r="AL34">
        <v>7.6247773176568598</v>
      </c>
      <c r="AM34">
        <v>8.4853752661782096</v>
      </c>
      <c r="AN34">
        <v>8.6133232539437898</v>
      </c>
      <c r="AO34">
        <v>8.0995321662382693</v>
      </c>
      <c r="AP34">
        <v>7.19642748689611</v>
      </c>
      <c r="AQ34">
        <v>8.1659755854374492</v>
      </c>
      <c r="AR34">
        <v>8.4296526965611793</v>
      </c>
      <c r="AS34">
        <v>7.7882075747154804</v>
      </c>
      <c r="AT34">
        <v>6.6670264166174604</v>
      </c>
      <c r="AU34">
        <v>7.60007168600852</v>
      </c>
      <c r="AV34">
        <v>7.85069573683207</v>
      </c>
      <c r="AW34">
        <v>7.2273373559665801</v>
      </c>
      <c r="AX34">
        <v>6.5141256172084701</v>
      </c>
      <c r="AY34">
        <v>6.6405759766534098</v>
      </c>
      <c r="AZ34">
        <v>7.3087283358869897</v>
      </c>
      <c r="BA34">
        <v>6.7522678065038102</v>
      </c>
      <c r="BB34">
        <v>6.0259615942607896</v>
      </c>
      <c r="BC34">
        <v>7.0563740863932498</v>
      </c>
      <c r="BD34">
        <v>7.35820262689976</v>
      </c>
      <c r="BE34">
        <v>6.6004622322303996</v>
      </c>
      <c r="BF34">
        <v>5.7093805816904002</v>
      </c>
      <c r="BG34">
        <v>6.1358923881064502</v>
      </c>
      <c r="BH34">
        <v>6.3524834740590004</v>
      </c>
      <c r="BI34">
        <v>6.0384863300607803</v>
      </c>
      <c r="BJ34">
        <v>5.7663796932515501</v>
      </c>
    </row>
    <row r="35" spans="1:62" x14ac:dyDescent="0.25">
      <c r="A35" s="71" t="s">
        <v>19</v>
      </c>
      <c r="B35">
        <v>34.944346983090497</v>
      </c>
      <c r="C35">
        <v>38.487360963611899</v>
      </c>
      <c r="D35">
        <v>37.872501923075902</v>
      </c>
      <c r="E35">
        <v>36.908357278921699</v>
      </c>
      <c r="F35">
        <v>34.679892056869498</v>
      </c>
      <c r="G35">
        <v>38.121058513392697</v>
      </c>
      <c r="H35">
        <v>38.555744021775403</v>
      </c>
      <c r="I35">
        <v>37.2941740882424</v>
      </c>
      <c r="J35">
        <v>35.578234475250603</v>
      </c>
      <c r="K35">
        <v>37.944946301877401</v>
      </c>
      <c r="L35">
        <v>38.7286178742918</v>
      </c>
      <c r="M35">
        <v>38.988253944631097</v>
      </c>
      <c r="N35">
        <v>37.213369822105399</v>
      </c>
      <c r="O35">
        <v>40.590519723997602</v>
      </c>
      <c r="P35">
        <v>40.754637503029002</v>
      </c>
      <c r="Q35">
        <v>38.894362189749998</v>
      </c>
      <c r="R35">
        <v>36.337714645121999</v>
      </c>
      <c r="S35">
        <v>38.209113002882297</v>
      </c>
      <c r="T35">
        <v>38.614962438055102</v>
      </c>
      <c r="U35">
        <v>37.586725972842302</v>
      </c>
      <c r="V35">
        <v>34.747226345294997</v>
      </c>
      <c r="W35">
        <v>38.124187292048099</v>
      </c>
      <c r="X35">
        <v>38.611903348807303</v>
      </c>
      <c r="Y35">
        <v>36.365366497052797</v>
      </c>
      <c r="Z35">
        <v>33.513005965170301</v>
      </c>
      <c r="AA35">
        <v>37.2250886773774</v>
      </c>
      <c r="AB35">
        <v>37.602995679252999</v>
      </c>
      <c r="AC35">
        <v>36.203281443712399</v>
      </c>
      <c r="AD35">
        <v>33.948612117608199</v>
      </c>
      <c r="AE35">
        <v>36.944290737505199</v>
      </c>
      <c r="AF35">
        <v>37.226985550510598</v>
      </c>
      <c r="AG35">
        <v>36.163120502146299</v>
      </c>
      <c r="AH35">
        <v>31.345461198577599</v>
      </c>
      <c r="AI35">
        <v>34.8648037380093</v>
      </c>
      <c r="AJ35">
        <v>35.763007024787903</v>
      </c>
      <c r="AK35">
        <v>34.437866315892698</v>
      </c>
      <c r="AL35">
        <v>31.5242630182425</v>
      </c>
      <c r="AM35">
        <v>35.0591563444166</v>
      </c>
      <c r="AN35">
        <v>35.378473115475302</v>
      </c>
      <c r="AO35">
        <v>33.546985095010101</v>
      </c>
      <c r="AP35">
        <v>29.3132915698787</v>
      </c>
      <c r="AQ35">
        <v>33.324475799294099</v>
      </c>
      <c r="AR35">
        <v>34.055742648332398</v>
      </c>
      <c r="AS35">
        <v>31.749969295846299</v>
      </c>
      <c r="AT35">
        <v>29.686689768980798</v>
      </c>
      <c r="AU35">
        <v>33.774678878590201</v>
      </c>
      <c r="AV35">
        <v>34.486253573491403</v>
      </c>
      <c r="AW35">
        <v>32.179558304176297</v>
      </c>
      <c r="AX35">
        <v>29.107247502766501</v>
      </c>
      <c r="AY35">
        <v>29.4651296394963</v>
      </c>
      <c r="AZ35">
        <v>31.906456927857398</v>
      </c>
      <c r="BA35">
        <v>30.575521955710201</v>
      </c>
      <c r="BB35">
        <v>27.3914833216371</v>
      </c>
      <c r="BC35">
        <v>31.851146543761001</v>
      </c>
      <c r="BD35">
        <v>32.2832867227321</v>
      </c>
      <c r="BE35">
        <v>29.7851491427678</v>
      </c>
      <c r="BF35">
        <v>26.261485921383802</v>
      </c>
      <c r="BG35">
        <v>27.2053367857716</v>
      </c>
      <c r="BH35">
        <v>27.7801113695627</v>
      </c>
      <c r="BI35">
        <v>27.2999423370896</v>
      </c>
      <c r="BJ35">
        <v>26.194897812841202</v>
      </c>
    </row>
    <row r="36" spans="1:62" x14ac:dyDescent="0.25">
      <c r="A36" s="71" t="s">
        <v>20</v>
      </c>
      <c r="B36">
        <v>33.944208443335299</v>
      </c>
      <c r="C36">
        <v>34.920498338906597</v>
      </c>
      <c r="D36">
        <v>33.798860485367399</v>
      </c>
      <c r="E36">
        <v>32.673988045914498</v>
      </c>
      <c r="F36">
        <v>30.453885692459099</v>
      </c>
      <c r="G36">
        <v>32.994404329402101</v>
      </c>
      <c r="H36">
        <v>33.192338768063898</v>
      </c>
      <c r="I36">
        <v>33.208879077560397</v>
      </c>
      <c r="J36">
        <v>34.706205560371302</v>
      </c>
      <c r="K36">
        <v>34.706174700957597</v>
      </c>
      <c r="L36">
        <v>34.4588647769394</v>
      </c>
      <c r="M36">
        <v>35.9419289862442</v>
      </c>
      <c r="N36">
        <v>37.202281261768</v>
      </c>
      <c r="O36">
        <v>37.177140087946</v>
      </c>
      <c r="P36">
        <v>35.701720268528099</v>
      </c>
      <c r="Q36">
        <v>34.861649077562198</v>
      </c>
      <c r="R36">
        <v>31.518281813288699</v>
      </c>
      <c r="S36">
        <v>31.491635258752201</v>
      </c>
      <c r="T36">
        <v>31.22789901834</v>
      </c>
      <c r="U36">
        <v>32.345814568100202</v>
      </c>
      <c r="V36">
        <v>30.920895638189901</v>
      </c>
      <c r="W36">
        <v>30.832957007400601</v>
      </c>
      <c r="X36">
        <v>30.2999437662953</v>
      </c>
      <c r="Y36">
        <v>29.8103213889652</v>
      </c>
      <c r="Z36">
        <v>30.4332867878428</v>
      </c>
      <c r="AA36">
        <v>31.117410959634402</v>
      </c>
      <c r="AB36">
        <v>30.7522617870133</v>
      </c>
      <c r="AC36">
        <v>30.193992877433399</v>
      </c>
      <c r="AD36">
        <v>29.219898917453499</v>
      </c>
      <c r="AE36">
        <v>29.962511608672099</v>
      </c>
      <c r="AF36">
        <v>29.5574878873527</v>
      </c>
      <c r="AG36">
        <v>29.467912876271502</v>
      </c>
      <c r="AH36">
        <v>28.030007028955499</v>
      </c>
      <c r="AI36">
        <v>28.582591870724599</v>
      </c>
      <c r="AJ36">
        <v>28.765847515419999</v>
      </c>
      <c r="AK36">
        <v>29.9041086659835</v>
      </c>
      <c r="AL36">
        <v>26.580969560651099</v>
      </c>
      <c r="AM36">
        <v>27.438045567663501</v>
      </c>
      <c r="AN36">
        <v>27.5690848758953</v>
      </c>
      <c r="AO36">
        <v>26.8954666534759</v>
      </c>
      <c r="AP36">
        <v>25.641995247274</v>
      </c>
      <c r="AQ36">
        <v>26.586385902336399</v>
      </c>
      <c r="AR36">
        <v>27.062055404398698</v>
      </c>
      <c r="AS36">
        <v>26.246762384266901</v>
      </c>
      <c r="AT36">
        <v>25.467991848996402</v>
      </c>
      <c r="AU36">
        <v>26.211642670396099</v>
      </c>
      <c r="AV36">
        <v>26.597949086048398</v>
      </c>
      <c r="AW36">
        <v>25.949042970485198</v>
      </c>
      <c r="AX36">
        <v>24.928232947783901</v>
      </c>
      <c r="AY36">
        <v>23.433556105312899</v>
      </c>
      <c r="AZ36">
        <v>25.061295888217501</v>
      </c>
      <c r="BA36">
        <v>24.560093933413601</v>
      </c>
      <c r="BB36">
        <v>23.220453840434999</v>
      </c>
      <c r="BC36">
        <v>24.368336964385598</v>
      </c>
      <c r="BD36">
        <v>24.7933603168552</v>
      </c>
      <c r="BE36">
        <v>23.815349658065202</v>
      </c>
      <c r="BF36">
        <v>21.4033800303521</v>
      </c>
      <c r="BG36">
        <v>21.009367559107101</v>
      </c>
      <c r="BH36">
        <v>21.346041958998999</v>
      </c>
      <c r="BI36">
        <v>21.460836163031701</v>
      </c>
      <c r="BJ36">
        <v>21.522758933303901</v>
      </c>
    </row>
    <row r="37" spans="1:62" x14ac:dyDescent="0.25">
      <c r="A37" s="71" t="s">
        <v>50</v>
      </c>
      <c r="B37">
        <v>5.1484688458991403</v>
      </c>
      <c r="C37">
        <v>5.7535743271634798</v>
      </c>
      <c r="D37">
        <v>5.6948038456741603</v>
      </c>
      <c r="E37">
        <v>5.4883190874060901</v>
      </c>
      <c r="F37">
        <v>4.9988248565248403</v>
      </c>
      <c r="G37">
        <v>5.5632042074499299</v>
      </c>
      <c r="H37">
        <v>5.6387782041117598</v>
      </c>
      <c r="I37">
        <v>5.3690847923634202</v>
      </c>
      <c r="J37">
        <v>5.2544918753873704</v>
      </c>
      <c r="K37">
        <v>5.7356870585372404</v>
      </c>
      <c r="L37">
        <v>5.8719582154943604</v>
      </c>
      <c r="M37">
        <v>5.8248688170836704</v>
      </c>
      <c r="N37">
        <v>5.1330469970433699</v>
      </c>
      <c r="O37">
        <v>5.6411730408107799</v>
      </c>
      <c r="P37">
        <v>5.6736004549593</v>
      </c>
      <c r="Q37">
        <v>5.4428295819302202</v>
      </c>
      <c r="R37">
        <v>5.2515630557748496</v>
      </c>
      <c r="S37">
        <v>5.5109311660502502</v>
      </c>
      <c r="T37">
        <v>5.5461221284399302</v>
      </c>
      <c r="U37">
        <v>5.4382655871076704</v>
      </c>
      <c r="V37">
        <v>4.9376031362435402</v>
      </c>
      <c r="W37">
        <v>5.4108862681136802</v>
      </c>
      <c r="X37">
        <v>5.4608848261801697</v>
      </c>
      <c r="Y37">
        <v>5.1948219482477596</v>
      </c>
      <c r="Z37">
        <v>4.82500927199193</v>
      </c>
      <c r="AA37">
        <v>5.3394955909803903</v>
      </c>
      <c r="AB37">
        <v>5.3730780255111403</v>
      </c>
      <c r="AC37">
        <v>5.2471073942516204</v>
      </c>
      <c r="AD37">
        <v>4.9322066062634597</v>
      </c>
      <c r="AE37">
        <v>5.3242141392739102</v>
      </c>
      <c r="AF37">
        <v>5.3301190960521598</v>
      </c>
      <c r="AG37">
        <v>5.25695283990148</v>
      </c>
      <c r="AH37">
        <v>4.4019839691625604</v>
      </c>
      <c r="AI37">
        <v>4.8798404469809098</v>
      </c>
      <c r="AJ37">
        <v>4.99299031405649</v>
      </c>
      <c r="AK37">
        <v>4.8692057987683697</v>
      </c>
      <c r="AL37">
        <v>4.2778731007575201</v>
      </c>
      <c r="AM37">
        <v>4.7283544429150099</v>
      </c>
      <c r="AN37">
        <v>4.7464608231129697</v>
      </c>
      <c r="AO37">
        <v>4.5616891315375598</v>
      </c>
      <c r="AP37">
        <v>4.0302476042072204</v>
      </c>
      <c r="AQ37">
        <v>4.5819665264316498</v>
      </c>
      <c r="AR37">
        <v>4.6496641589953702</v>
      </c>
      <c r="AS37">
        <v>4.3754944799514499</v>
      </c>
      <c r="AT37">
        <v>4.0986667860232799</v>
      </c>
      <c r="AU37">
        <v>4.6592211988120402</v>
      </c>
      <c r="AV37">
        <v>4.7251371716697896</v>
      </c>
      <c r="AW37">
        <v>4.4503943285335099</v>
      </c>
      <c r="AX37">
        <v>3.85017768258027</v>
      </c>
      <c r="AY37">
        <v>3.8849965362360401</v>
      </c>
      <c r="AZ37">
        <v>4.17211573181548</v>
      </c>
      <c r="BA37">
        <v>4.0690738060352798</v>
      </c>
      <c r="BB37">
        <v>3.4818194571777799</v>
      </c>
      <c r="BC37">
        <v>4.0493080347722099</v>
      </c>
      <c r="BD37">
        <v>4.0787629100062199</v>
      </c>
      <c r="BE37">
        <v>3.7843417768071999</v>
      </c>
      <c r="BF37">
        <v>3.3060386466123299</v>
      </c>
      <c r="BG37">
        <v>3.4285722314204499</v>
      </c>
      <c r="BH37">
        <v>3.4910292691484401</v>
      </c>
      <c r="BI37">
        <v>3.4454985977208801</v>
      </c>
      <c r="BJ37">
        <v>3.2873460728149002</v>
      </c>
    </row>
    <row r="38" spans="1:62" x14ac:dyDescent="0.25">
      <c r="A38" s="71" t="s">
        <v>47</v>
      </c>
      <c r="B38">
        <v>33.707510950793797</v>
      </c>
      <c r="C38">
        <v>34.438964557205097</v>
      </c>
      <c r="D38">
        <v>34.285621150562498</v>
      </c>
      <c r="E38">
        <v>35.114325075393701</v>
      </c>
      <c r="F38">
        <v>28.622125725946798</v>
      </c>
      <c r="G38">
        <v>27.922630946405899</v>
      </c>
      <c r="H38">
        <v>28.5154419131518</v>
      </c>
      <c r="I38">
        <v>29.190085712401299</v>
      </c>
      <c r="J38">
        <v>29.775029828051501</v>
      </c>
      <c r="K38">
        <v>25.914066676756299</v>
      </c>
      <c r="L38">
        <v>26.5133743987857</v>
      </c>
      <c r="M38">
        <v>30.500069054125699</v>
      </c>
      <c r="N38">
        <v>27.369751480278001</v>
      </c>
      <c r="O38">
        <v>25.253910856474398</v>
      </c>
      <c r="P38">
        <v>25.885077133212999</v>
      </c>
      <c r="Q38">
        <v>26.139458371637399</v>
      </c>
      <c r="R38">
        <v>23.8970171354417</v>
      </c>
      <c r="S38">
        <v>23.714788025641401</v>
      </c>
      <c r="T38">
        <v>24.665973049205601</v>
      </c>
      <c r="U38">
        <v>24.830046766544498</v>
      </c>
      <c r="V38">
        <v>21.601440328820502</v>
      </c>
      <c r="W38">
        <v>22.3657436425006</v>
      </c>
      <c r="X38">
        <v>22.822444017144399</v>
      </c>
      <c r="Y38">
        <v>21.557797769575998</v>
      </c>
      <c r="Z38">
        <v>19.999180767146399</v>
      </c>
      <c r="AA38">
        <v>21.010879694011901</v>
      </c>
      <c r="AB38">
        <v>21.6607611869841</v>
      </c>
      <c r="AC38">
        <v>20.590666238537999</v>
      </c>
      <c r="AD38">
        <v>19.608540141410199</v>
      </c>
      <c r="AE38">
        <v>21.0587426393089</v>
      </c>
      <c r="AF38">
        <v>21.691484119091399</v>
      </c>
      <c r="AG38">
        <v>20.754243000542701</v>
      </c>
      <c r="AH38">
        <v>19.392634734017498</v>
      </c>
      <c r="AI38">
        <v>20.570726000172399</v>
      </c>
      <c r="AJ38">
        <v>21.1464205270062</v>
      </c>
      <c r="AK38">
        <v>20.476960967474199</v>
      </c>
      <c r="AL38">
        <v>19.191292575218998</v>
      </c>
      <c r="AM38">
        <v>20.509923499177301</v>
      </c>
      <c r="AN38">
        <v>20.9243949902989</v>
      </c>
      <c r="AO38">
        <v>19.914253163064</v>
      </c>
      <c r="AP38">
        <v>18.5954805336203</v>
      </c>
      <c r="AQ38">
        <v>20.114647440696501</v>
      </c>
      <c r="AR38">
        <v>20.861362061670601</v>
      </c>
      <c r="AS38">
        <v>19.646983505653299</v>
      </c>
      <c r="AT38">
        <v>19.819304668973601</v>
      </c>
      <c r="AU38">
        <v>20.922218007833798</v>
      </c>
      <c r="AV38">
        <v>21.450703321728898</v>
      </c>
      <c r="AW38">
        <v>20.5951488149068</v>
      </c>
      <c r="AX38">
        <v>20.3105997847582</v>
      </c>
      <c r="AY38">
        <v>19.483203784151499</v>
      </c>
      <c r="AZ38">
        <v>21.101579534723399</v>
      </c>
      <c r="BA38">
        <v>20.2751725018183</v>
      </c>
      <c r="BB38">
        <v>19.6271273871197</v>
      </c>
      <c r="BC38">
        <v>21.192668200092399</v>
      </c>
      <c r="BD38">
        <v>21.832833096916701</v>
      </c>
      <c r="BE38">
        <v>20.591652322865698</v>
      </c>
      <c r="BF38">
        <v>28.162083311827899</v>
      </c>
      <c r="BG38">
        <v>24.286814625374401</v>
      </c>
      <c r="BH38">
        <v>24.346299949135101</v>
      </c>
      <c r="BI38">
        <v>26.734714671684099</v>
      </c>
      <c r="BJ38">
        <v>28.310172271260399</v>
      </c>
    </row>
    <row r="39" spans="1:62" x14ac:dyDescent="0.25">
      <c r="A39" s="71" t="s">
        <v>48</v>
      </c>
      <c r="B39">
        <v>94.672836671619805</v>
      </c>
      <c r="C39">
        <v>84.109353124982903</v>
      </c>
      <c r="D39">
        <v>82.998078962521404</v>
      </c>
      <c r="E39">
        <v>97.239032226509494</v>
      </c>
      <c r="F39">
        <v>96.027610215107302</v>
      </c>
      <c r="G39">
        <v>79.926328520801107</v>
      </c>
      <c r="H39">
        <v>81.239234299453301</v>
      </c>
      <c r="I39">
        <v>95.645854105941496</v>
      </c>
      <c r="J39">
        <v>106.459874417341</v>
      </c>
      <c r="K39">
        <v>79.168543875836903</v>
      </c>
      <c r="L39">
        <v>79.483626960847104</v>
      </c>
      <c r="M39">
        <v>107.864626514992</v>
      </c>
      <c r="N39">
        <v>90.866783628327397</v>
      </c>
      <c r="O39">
        <v>73.781285444618803</v>
      </c>
      <c r="P39">
        <v>76.164157950269995</v>
      </c>
      <c r="Q39">
        <v>84.135807816421305</v>
      </c>
      <c r="R39">
        <v>88.048240564409696</v>
      </c>
      <c r="S39">
        <v>76.653103000614294</v>
      </c>
      <c r="T39">
        <v>81.445853032203601</v>
      </c>
      <c r="U39">
        <v>93.700611852330894</v>
      </c>
      <c r="V39">
        <v>78.002395050608698</v>
      </c>
      <c r="W39">
        <v>69.256641600029099</v>
      </c>
      <c r="X39">
        <v>69.3207295181615</v>
      </c>
      <c r="Y39">
        <v>72.401553644645105</v>
      </c>
      <c r="Z39">
        <v>71.586012437626096</v>
      </c>
      <c r="AA39">
        <v>63.0656906887844</v>
      </c>
      <c r="AB39">
        <v>66.532237342881601</v>
      </c>
      <c r="AC39">
        <v>68.538534728623503</v>
      </c>
      <c r="AD39">
        <v>65.847606543992697</v>
      </c>
      <c r="AE39">
        <v>64.193812296953894</v>
      </c>
      <c r="AF39">
        <v>65.685292990292297</v>
      </c>
      <c r="AG39">
        <v>68.091919873931502</v>
      </c>
      <c r="AH39">
        <v>66.108547619157306</v>
      </c>
      <c r="AI39">
        <v>61.507264265560401</v>
      </c>
      <c r="AJ39">
        <v>62.3761758274402</v>
      </c>
      <c r="AK39">
        <v>67.647685330636406</v>
      </c>
      <c r="AL39">
        <v>62.944286118442903</v>
      </c>
      <c r="AM39">
        <v>58.921532950169102</v>
      </c>
      <c r="AN39">
        <v>59.797998234637298</v>
      </c>
      <c r="AO39">
        <v>62.062661607533101</v>
      </c>
      <c r="AP39">
        <v>59.790191659324599</v>
      </c>
      <c r="AQ39">
        <v>56.705400566492202</v>
      </c>
      <c r="AR39">
        <v>58.470519928593397</v>
      </c>
      <c r="AS39">
        <v>59.986984683284902</v>
      </c>
      <c r="AT39">
        <v>69.353610371199693</v>
      </c>
      <c r="AU39">
        <v>61.410725560729702</v>
      </c>
      <c r="AV39">
        <v>61.118533669487398</v>
      </c>
      <c r="AW39">
        <v>66.3190053792908</v>
      </c>
      <c r="AX39">
        <v>68.277902631594102</v>
      </c>
      <c r="AY39">
        <v>55.7405710626388</v>
      </c>
      <c r="AZ39">
        <v>57.626702187951501</v>
      </c>
      <c r="BA39">
        <v>63.470748822706497</v>
      </c>
      <c r="BB39">
        <v>65.139701426819997</v>
      </c>
      <c r="BC39">
        <v>57.788623467280999</v>
      </c>
      <c r="BD39">
        <v>57.536361083072102</v>
      </c>
      <c r="BE39">
        <v>62.218826814780797</v>
      </c>
      <c r="BF39">
        <v>54.181452350243802</v>
      </c>
      <c r="BG39">
        <v>46.976214209203</v>
      </c>
      <c r="BH39">
        <v>46.9461892520685</v>
      </c>
      <c r="BI39">
        <v>51.672833327219699</v>
      </c>
      <c r="BJ39">
        <v>54.2993862998974</v>
      </c>
    </row>
    <row r="40" spans="1:62" x14ac:dyDescent="0.25">
      <c r="A40" s="71" t="s">
        <v>298</v>
      </c>
      <c r="B40">
        <v>21.708890715839701</v>
      </c>
      <c r="C40">
        <v>22.444075293730101</v>
      </c>
      <c r="D40">
        <v>22.4961243612312</v>
      </c>
      <c r="E40">
        <v>22.889834670836098</v>
      </c>
      <c r="F40">
        <v>21.3874980377234</v>
      </c>
      <c r="G40">
        <v>21.853267959650001</v>
      </c>
      <c r="H40">
        <v>22.261619686390301</v>
      </c>
      <c r="I40">
        <v>22.155208285002299</v>
      </c>
      <c r="J40">
        <v>21.888956166397499</v>
      </c>
      <c r="K40">
        <v>21.203609207533901</v>
      </c>
      <c r="L40">
        <v>21.787754513561001</v>
      </c>
      <c r="M40">
        <v>23.059965151281201</v>
      </c>
      <c r="N40">
        <v>20.3524375260764</v>
      </c>
      <c r="O40">
        <v>20.461603769955001</v>
      </c>
      <c r="P40">
        <v>20.7899656377339</v>
      </c>
      <c r="Q40">
        <v>20.2543486857742</v>
      </c>
      <c r="R40">
        <v>20.678434092266802</v>
      </c>
      <c r="S40">
        <v>20.689587800769399</v>
      </c>
      <c r="T40">
        <v>21.321527271383101</v>
      </c>
      <c r="U40">
        <v>21.424190865789001</v>
      </c>
      <c r="V40">
        <v>19.019944250414401</v>
      </c>
      <c r="W40">
        <v>19.747454778626299</v>
      </c>
      <c r="X40">
        <v>20.066492569722101</v>
      </c>
      <c r="Y40">
        <v>19.064431103609301</v>
      </c>
      <c r="Z40">
        <v>17.6500369357592</v>
      </c>
      <c r="AA40">
        <v>18.506816873680201</v>
      </c>
      <c r="AB40">
        <v>19.040071845450299</v>
      </c>
      <c r="AC40">
        <v>18.222193353519501</v>
      </c>
      <c r="AD40">
        <v>17.4206997122098</v>
      </c>
      <c r="AE40">
        <v>18.6819262993141</v>
      </c>
      <c r="AF40">
        <v>19.172729805311601</v>
      </c>
      <c r="AG40">
        <v>18.459336192956702</v>
      </c>
      <c r="AH40">
        <v>17.351900996402598</v>
      </c>
      <c r="AI40">
        <v>18.320745267121598</v>
      </c>
      <c r="AJ40">
        <v>18.738585489592499</v>
      </c>
      <c r="AK40">
        <v>18.196591050722201</v>
      </c>
      <c r="AL40">
        <v>16.763650676551599</v>
      </c>
      <c r="AM40">
        <v>17.887913255418201</v>
      </c>
      <c r="AN40">
        <v>18.2000233334734</v>
      </c>
      <c r="AO40">
        <v>17.340824892832899</v>
      </c>
      <c r="AP40">
        <v>16.550657507728602</v>
      </c>
      <c r="AQ40">
        <v>17.898204635352201</v>
      </c>
      <c r="AR40">
        <v>18.5763462443416</v>
      </c>
      <c r="AS40">
        <v>17.493980908063399</v>
      </c>
      <c r="AT40">
        <v>17.633723370475199</v>
      </c>
      <c r="AU40">
        <v>18.698996855648399</v>
      </c>
      <c r="AV40">
        <v>19.223344384096201</v>
      </c>
      <c r="AW40">
        <v>18.368894998525601</v>
      </c>
      <c r="AX40">
        <v>17.775798062077701</v>
      </c>
      <c r="AY40">
        <v>17.036917775436699</v>
      </c>
      <c r="AZ40">
        <v>18.5262675920338</v>
      </c>
      <c r="BA40">
        <v>17.650793301525201</v>
      </c>
      <c r="BB40">
        <v>17.006638265903</v>
      </c>
      <c r="BC40">
        <v>18.412561100154399</v>
      </c>
      <c r="BD40">
        <v>19.042621512671801</v>
      </c>
      <c r="BE40">
        <v>17.885259364795001</v>
      </c>
      <c r="BF40">
        <v>15.4304754024147</v>
      </c>
      <c r="BG40">
        <v>15.833507092302201</v>
      </c>
      <c r="BH40">
        <v>16.26805658188</v>
      </c>
      <c r="BI40">
        <v>15.951833427725999</v>
      </c>
      <c r="BJ40">
        <v>15.594646693813401</v>
      </c>
    </row>
    <row r="41" spans="1:62" x14ac:dyDescent="0.25">
      <c r="A41" s="71" t="s">
        <v>49</v>
      </c>
      <c r="B41">
        <v>2717.5802950053999</v>
      </c>
      <c r="C41">
        <v>2929.35167947639</v>
      </c>
      <c r="D41">
        <v>2973.80835358281</v>
      </c>
      <c r="E41">
        <v>2818.5401822766098</v>
      </c>
      <c r="F41">
        <v>2689.91285089338</v>
      </c>
      <c r="G41">
        <v>2925.73757912469</v>
      </c>
      <c r="H41">
        <v>3002.8179662360799</v>
      </c>
      <c r="I41">
        <v>2777.3330304800502</v>
      </c>
      <c r="J41">
        <v>2661.5796334643501</v>
      </c>
      <c r="K41">
        <v>2811.1703593901002</v>
      </c>
      <c r="L41">
        <v>2927.66112937548</v>
      </c>
      <c r="M41">
        <v>2785.33890116867</v>
      </c>
      <c r="N41">
        <v>2496.7174439202299</v>
      </c>
      <c r="O41">
        <v>2701.8504442865101</v>
      </c>
      <c r="P41">
        <v>2740.1577209391698</v>
      </c>
      <c r="Q41">
        <v>2508.4753987568802</v>
      </c>
      <c r="R41">
        <v>2403.9449887742899</v>
      </c>
      <c r="S41">
        <v>2558.8816146112899</v>
      </c>
      <c r="T41">
        <v>2637.5077910587802</v>
      </c>
      <c r="U41">
        <v>2454.4405796866699</v>
      </c>
      <c r="V41">
        <v>2357.1427791612</v>
      </c>
      <c r="W41">
        <v>2566.5253104345502</v>
      </c>
      <c r="X41">
        <v>2641.8509411250602</v>
      </c>
      <c r="Y41">
        <v>2396.01538907331</v>
      </c>
      <c r="Z41">
        <v>2297.3207185104502</v>
      </c>
      <c r="AA41">
        <v>2546.4619558546801</v>
      </c>
      <c r="AB41">
        <v>2614.6467654113098</v>
      </c>
      <c r="AC41">
        <v>2405.4509120157099</v>
      </c>
      <c r="AD41">
        <v>2315.4796341839701</v>
      </c>
      <c r="AE41">
        <v>2568.2281320225302</v>
      </c>
      <c r="AF41">
        <v>2660.28235716786</v>
      </c>
      <c r="AG41">
        <v>2470.7005688324198</v>
      </c>
      <c r="AH41">
        <v>2270.3710239438301</v>
      </c>
      <c r="AI41">
        <v>2506.8109695324802</v>
      </c>
      <c r="AJ41">
        <v>2581.3198074213901</v>
      </c>
      <c r="AK41">
        <v>2395.8237049476602</v>
      </c>
      <c r="AL41">
        <v>2232.8530364121898</v>
      </c>
      <c r="AM41">
        <v>2485.54515355784</v>
      </c>
      <c r="AN41">
        <v>2539.7673314492799</v>
      </c>
      <c r="AO41">
        <v>2344.6006999383799</v>
      </c>
      <c r="AP41">
        <v>2115.91278531033</v>
      </c>
      <c r="AQ41">
        <v>2375.4169231195601</v>
      </c>
      <c r="AR41">
        <v>2477.2415771835999</v>
      </c>
      <c r="AS41">
        <v>2268.22099220883</v>
      </c>
      <c r="AT41">
        <v>2070.8927663347899</v>
      </c>
      <c r="AU41">
        <v>2331.3478292885002</v>
      </c>
      <c r="AV41">
        <v>2429.30652760675</v>
      </c>
      <c r="AW41">
        <v>2224.2169819993601</v>
      </c>
      <c r="AX41">
        <v>2017.7888083770499</v>
      </c>
      <c r="AY41">
        <v>2045.52005591528</v>
      </c>
      <c r="AZ41">
        <v>2267.5512429141299</v>
      </c>
      <c r="BA41">
        <v>2047.65926718271</v>
      </c>
      <c r="BB41">
        <v>1890.44806297832</v>
      </c>
      <c r="BC41">
        <v>2178.2172377596498</v>
      </c>
      <c r="BD41">
        <v>2296.1258807102399</v>
      </c>
      <c r="BE41">
        <v>2056.90810190416</v>
      </c>
      <c r="BF41">
        <v>1854.29186816318</v>
      </c>
      <c r="BG41">
        <v>1970.0924572435399</v>
      </c>
      <c r="BH41">
        <v>2043.2671373093301</v>
      </c>
      <c r="BI41">
        <v>1950.6436371146599</v>
      </c>
      <c r="BJ41">
        <v>1884.47987994306</v>
      </c>
    </row>
    <row r="42" spans="1:62" x14ac:dyDescent="0.25">
      <c r="A42" s="71" t="s">
        <v>327</v>
      </c>
    </row>
    <row r="43" spans="1:62" x14ac:dyDescent="0.25">
      <c r="A43" s="71" t="s">
        <v>30</v>
      </c>
      <c r="B43">
        <v>17375.761477457225</v>
      </c>
      <c r="C43">
        <v>16647.312261167579</v>
      </c>
      <c r="D43">
        <v>16149.312380542493</v>
      </c>
      <c r="E43">
        <v>17947.44750143119</v>
      </c>
      <c r="F43">
        <v>16509.115704995165</v>
      </c>
      <c r="G43">
        <v>15114.835714063893</v>
      </c>
      <c r="H43">
        <v>14214.110400030906</v>
      </c>
      <c r="I43">
        <v>16831.618849563689</v>
      </c>
      <c r="J43">
        <v>18998.620954852529</v>
      </c>
      <c r="K43">
        <v>16274.958482857432</v>
      </c>
      <c r="L43">
        <v>15158.765804890429</v>
      </c>
      <c r="M43">
        <v>18407.559552305891</v>
      </c>
      <c r="N43">
        <v>17665.118610819976</v>
      </c>
      <c r="O43">
        <v>15494.637745448346</v>
      </c>
      <c r="P43">
        <v>14542.912490504776</v>
      </c>
      <c r="Q43">
        <v>15728.616691665917</v>
      </c>
      <c r="R43">
        <v>16126.863235138491</v>
      </c>
      <c r="S43">
        <v>14400.572008330755</v>
      </c>
      <c r="T43">
        <v>13791.980451606572</v>
      </c>
      <c r="U43">
        <v>15583.093618274143</v>
      </c>
      <c r="V43">
        <v>15921.307953619038</v>
      </c>
      <c r="W43">
        <v>14308.78218595945</v>
      </c>
      <c r="X43">
        <v>13687.293499818988</v>
      </c>
      <c r="Y43">
        <v>14515.909834922604</v>
      </c>
      <c r="Z43">
        <v>14617.100327978336</v>
      </c>
      <c r="AA43">
        <v>14032.587674127608</v>
      </c>
      <c r="AB43">
        <v>13642.036131977227</v>
      </c>
      <c r="AC43">
        <v>14672.65956395731</v>
      </c>
      <c r="AD43">
        <v>15179.025394217906</v>
      </c>
      <c r="AE43">
        <v>14034.245283527216</v>
      </c>
      <c r="AF43">
        <v>13509.519635195555</v>
      </c>
      <c r="AG43">
        <v>14741.979521642177</v>
      </c>
      <c r="AH43">
        <v>15162.535875849582</v>
      </c>
      <c r="AI43">
        <v>14094.750161442682</v>
      </c>
      <c r="AJ43">
        <v>13884.971294493096</v>
      </c>
      <c r="AK43">
        <v>15146.140374866696</v>
      </c>
      <c r="AL43">
        <v>14491.703680839229</v>
      </c>
      <c r="AM43">
        <v>13952.434215809384</v>
      </c>
      <c r="AN43">
        <v>13729.788225159999</v>
      </c>
      <c r="AO43">
        <v>14639.799665600891</v>
      </c>
      <c r="AP43">
        <v>14429.762504665741</v>
      </c>
      <c r="AQ43">
        <v>13747.757341536722</v>
      </c>
      <c r="AR43">
        <v>13445.321030167544</v>
      </c>
      <c r="AS43">
        <v>14352.444595656703</v>
      </c>
      <c r="AT43">
        <v>14202.975126429614</v>
      </c>
      <c r="AU43">
        <v>13469.790627508577</v>
      </c>
      <c r="AV43">
        <v>13389.442186445367</v>
      </c>
      <c r="AW43">
        <v>13624.916183816866</v>
      </c>
      <c r="AX43">
        <v>12747.927900145058</v>
      </c>
      <c r="AY43">
        <v>11703.646288483993</v>
      </c>
      <c r="AZ43">
        <v>11920.89153811388</v>
      </c>
      <c r="BA43">
        <v>12568.563967054994</v>
      </c>
      <c r="BB43">
        <v>12614.511567802383</v>
      </c>
      <c r="BC43">
        <v>12762.759199080003</v>
      </c>
      <c r="BD43">
        <v>12404.124909217386</v>
      </c>
      <c r="BE43">
        <v>13248.853624053125</v>
      </c>
      <c r="BF43">
        <v>12425.014772463286</v>
      </c>
      <c r="BG43">
        <v>12377.322523272544</v>
      </c>
      <c r="BH43">
        <v>11845.396670720986</v>
      </c>
      <c r="BI43">
        <v>12832.661747011798</v>
      </c>
      <c r="BJ43">
        <v>12447.006082174656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2.6" x14ac:dyDescent="0.25"/>
  <sheetData>
    <row r="1" spans="1:23" x14ac:dyDescent="0.25">
      <c r="A1" t="s">
        <v>248</v>
      </c>
      <c r="B1" t="s">
        <v>249</v>
      </c>
      <c r="C1" t="s">
        <v>32</v>
      </c>
      <c r="D1" t="s">
        <v>250</v>
      </c>
      <c r="E1" t="s">
        <v>251</v>
      </c>
      <c r="F1" t="s">
        <v>252</v>
      </c>
      <c r="G1" t="s">
        <v>253</v>
      </c>
      <c r="H1" t="s">
        <v>254</v>
      </c>
      <c r="I1" t="s">
        <v>255</v>
      </c>
      <c r="J1" t="s">
        <v>256</v>
      </c>
      <c r="K1" t="s">
        <v>257</v>
      </c>
      <c r="L1" t="s">
        <v>258</v>
      </c>
      <c r="M1" t="s">
        <v>259</v>
      </c>
      <c r="N1" t="s">
        <v>260</v>
      </c>
      <c r="O1" t="s">
        <v>261</v>
      </c>
      <c r="P1" t="s">
        <v>262</v>
      </c>
      <c r="Q1" t="s">
        <v>263</v>
      </c>
      <c r="R1" t="s">
        <v>264</v>
      </c>
      <c r="S1" t="s">
        <v>265</v>
      </c>
      <c r="T1" t="s">
        <v>266</v>
      </c>
      <c r="U1" t="s">
        <v>267</v>
      </c>
      <c r="V1" t="s">
        <v>268</v>
      </c>
      <c r="W1" t="s">
        <v>269</v>
      </c>
    </row>
    <row r="2" spans="1:23" x14ac:dyDescent="0.25">
      <c r="A2" t="s">
        <v>270</v>
      </c>
      <c r="B2" t="s">
        <v>35</v>
      </c>
      <c r="C2" t="s">
        <v>22</v>
      </c>
      <c r="D2" t="s">
        <v>271</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25">
      <c r="A3" t="s">
        <v>270</v>
      </c>
      <c r="B3" t="s">
        <v>35</v>
      </c>
      <c r="C3" t="s">
        <v>22</v>
      </c>
      <c r="D3" t="s">
        <v>271</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25">
      <c r="A4" t="s">
        <v>270</v>
      </c>
      <c r="B4" t="s">
        <v>35</v>
      </c>
      <c r="C4" t="s">
        <v>22</v>
      </c>
      <c r="D4" t="s">
        <v>271</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25">
      <c r="A5" t="s">
        <v>270</v>
      </c>
      <c r="B5" t="s">
        <v>35</v>
      </c>
      <c r="C5" t="s">
        <v>22</v>
      </c>
      <c r="D5" t="s">
        <v>271</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25">
      <c r="A6" t="s">
        <v>270</v>
      </c>
      <c r="B6" t="s">
        <v>35</v>
      </c>
      <c r="C6" t="s">
        <v>22</v>
      </c>
      <c r="D6" t="s">
        <v>272</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25">
      <c r="A7" t="s">
        <v>270</v>
      </c>
      <c r="B7" t="s">
        <v>35</v>
      </c>
      <c r="C7" t="s">
        <v>22</v>
      </c>
      <c r="D7" t="s">
        <v>272</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25">
      <c r="A8" t="s">
        <v>270</v>
      </c>
      <c r="B8" t="s">
        <v>35</v>
      </c>
      <c r="C8" t="s">
        <v>22</v>
      </c>
      <c r="D8" t="s">
        <v>272</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25">
      <c r="A9" t="s">
        <v>270</v>
      </c>
      <c r="B9" t="s">
        <v>35</v>
      </c>
      <c r="C9" t="s">
        <v>22</v>
      </c>
      <c r="D9" t="s">
        <v>272</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25">
      <c r="A10" t="s">
        <v>270</v>
      </c>
      <c r="B10" t="s">
        <v>35</v>
      </c>
      <c r="C10" t="s">
        <v>22</v>
      </c>
      <c r="D10" t="s">
        <v>273</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25">
      <c r="A11" t="s">
        <v>270</v>
      </c>
      <c r="B11" t="s">
        <v>35</v>
      </c>
      <c r="C11" t="s">
        <v>22</v>
      </c>
      <c r="D11" t="s">
        <v>273</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25">
      <c r="A12" t="s">
        <v>270</v>
      </c>
      <c r="B12" t="s">
        <v>35</v>
      </c>
      <c r="C12" t="s">
        <v>22</v>
      </c>
      <c r="D12" t="s">
        <v>273</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25">
      <c r="A13" t="s">
        <v>270</v>
      </c>
      <c r="B13" t="s">
        <v>35</v>
      </c>
      <c r="C13" t="s">
        <v>22</v>
      </c>
      <c r="D13" t="s">
        <v>273</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25">
      <c r="A14" t="s">
        <v>270</v>
      </c>
      <c r="B14" t="s">
        <v>35</v>
      </c>
      <c r="C14" t="s">
        <v>22</v>
      </c>
      <c r="D14" t="s">
        <v>274</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25">
      <c r="A15" t="s">
        <v>270</v>
      </c>
      <c r="B15" t="s">
        <v>35</v>
      </c>
      <c r="C15" t="s">
        <v>22</v>
      </c>
      <c r="D15" t="s">
        <v>274</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25">
      <c r="A16" t="s">
        <v>270</v>
      </c>
      <c r="B16" t="s">
        <v>35</v>
      </c>
      <c r="C16" t="s">
        <v>22</v>
      </c>
      <c r="D16" t="s">
        <v>274</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25">
      <c r="A17" t="s">
        <v>270</v>
      </c>
      <c r="B17" t="s">
        <v>35</v>
      </c>
      <c r="C17" t="s">
        <v>22</v>
      </c>
      <c r="D17" t="s">
        <v>274</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25">
      <c r="A18" t="s">
        <v>270</v>
      </c>
      <c r="B18" t="s">
        <v>35</v>
      </c>
      <c r="C18" t="s">
        <v>22</v>
      </c>
      <c r="D18" t="s">
        <v>275</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25">
      <c r="A19" t="s">
        <v>270</v>
      </c>
      <c r="B19" t="s">
        <v>35</v>
      </c>
      <c r="C19" t="s">
        <v>22</v>
      </c>
      <c r="D19" t="s">
        <v>275</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25">
      <c r="A20" t="s">
        <v>270</v>
      </c>
      <c r="B20" t="s">
        <v>35</v>
      </c>
      <c r="C20" t="s">
        <v>22</v>
      </c>
      <c r="D20" t="s">
        <v>275</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25">
      <c r="A21" t="s">
        <v>270</v>
      </c>
      <c r="B21" t="s">
        <v>35</v>
      </c>
      <c r="C21" t="s">
        <v>22</v>
      </c>
      <c r="D21" t="s">
        <v>275</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25">
      <c r="A22" t="s">
        <v>270</v>
      </c>
      <c r="B22" t="s">
        <v>35</v>
      </c>
      <c r="C22" t="s">
        <v>22</v>
      </c>
      <c r="D22" t="s">
        <v>276</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25">
      <c r="A23" t="s">
        <v>270</v>
      </c>
      <c r="B23" t="s">
        <v>35</v>
      </c>
      <c r="C23" t="s">
        <v>22</v>
      </c>
      <c r="D23" t="s">
        <v>276</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25">
      <c r="A24" t="s">
        <v>270</v>
      </c>
      <c r="B24" t="s">
        <v>35</v>
      </c>
      <c r="C24" t="s">
        <v>22</v>
      </c>
      <c r="D24" t="s">
        <v>276</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25">
      <c r="A25" t="s">
        <v>270</v>
      </c>
      <c r="B25" t="s">
        <v>35</v>
      </c>
      <c r="C25" t="s">
        <v>22</v>
      </c>
      <c r="D25" t="s">
        <v>276</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25">
      <c r="A26" t="s">
        <v>270</v>
      </c>
      <c r="B26" t="s">
        <v>35</v>
      </c>
      <c r="C26" t="s">
        <v>22</v>
      </c>
      <c r="D26" t="s">
        <v>277</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25">
      <c r="A27" t="s">
        <v>270</v>
      </c>
      <c r="B27" t="s">
        <v>35</v>
      </c>
      <c r="C27" t="s">
        <v>22</v>
      </c>
      <c r="D27" t="s">
        <v>277</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25">
      <c r="A28" t="s">
        <v>270</v>
      </c>
      <c r="B28" t="s">
        <v>35</v>
      </c>
      <c r="C28" t="s">
        <v>22</v>
      </c>
      <c r="D28" t="s">
        <v>277</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25">
      <c r="A29" t="s">
        <v>270</v>
      </c>
      <c r="B29" t="s">
        <v>35</v>
      </c>
      <c r="C29" t="s">
        <v>22</v>
      </c>
      <c r="D29" t="s">
        <v>277</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25">
      <c r="A30" t="s">
        <v>270</v>
      </c>
      <c r="B30" t="s">
        <v>35</v>
      </c>
      <c r="C30" t="s">
        <v>22</v>
      </c>
      <c r="D30" t="s">
        <v>278</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25">
      <c r="A31" t="s">
        <v>270</v>
      </c>
      <c r="B31" t="s">
        <v>35</v>
      </c>
      <c r="C31" t="s">
        <v>22</v>
      </c>
      <c r="D31" t="s">
        <v>278</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25">
      <c r="A32" t="s">
        <v>270</v>
      </c>
      <c r="B32" t="s">
        <v>35</v>
      </c>
      <c r="C32" t="s">
        <v>22</v>
      </c>
      <c r="D32" t="s">
        <v>278</v>
      </c>
      <c r="E32" t="s">
        <v>146</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25">
      <c r="A33" t="s">
        <v>270</v>
      </c>
      <c r="B33" t="s">
        <v>35</v>
      </c>
      <c r="C33" t="s">
        <v>22</v>
      </c>
      <c r="D33" t="s">
        <v>278</v>
      </c>
      <c r="E33" t="s">
        <v>147</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25">
      <c r="A34" t="s">
        <v>270</v>
      </c>
      <c r="B34" t="s">
        <v>35</v>
      </c>
      <c r="C34" t="s">
        <v>22</v>
      </c>
      <c r="D34" t="s">
        <v>279</v>
      </c>
      <c r="E34" t="s">
        <v>161</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25">
      <c r="A35" t="s">
        <v>270</v>
      </c>
      <c r="B35" t="s">
        <v>35</v>
      </c>
      <c r="C35" t="s">
        <v>22</v>
      </c>
      <c r="D35" t="s">
        <v>279</v>
      </c>
      <c r="E35" t="s">
        <v>163</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25">
      <c r="A36" t="s">
        <v>270</v>
      </c>
      <c r="B36" t="s">
        <v>35</v>
      </c>
      <c r="C36" t="s">
        <v>22</v>
      </c>
      <c r="D36" t="s">
        <v>279</v>
      </c>
      <c r="E36" t="s">
        <v>164</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25">
      <c r="A37" t="s">
        <v>270</v>
      </c>
      <c r="B37" t="s">
        <v>35</v>
      </c>
      <c r="C37" t="s">
        <v>22</v>
      </c>
      <c r="D37" t="s">
        <v>279</v>
      </c>
      <c r="E37" t="s">
        <v>166</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25">
      <c r="A38" t="s">
        <v>270</v>
      </c>
      <c r="B38" t="s">
        <v>35</v>
      </c>
      <c r="C38" t="s">
        <v>22</v>
      </c>
      <c r="D38" t="s">
        <v>280</v>
      </c>
      <c r="E38" t="s">
        <v>167</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25">
      <c r="A39" t="s">
        <v>270</v>
      </c>
      <c r="B39" t="s">
        <v>35</v>
      </c>
      <c r="C39" t="s">
        <v>22</v>
      </c>
      <c r="D39" t="s">
        <v>280</v>
      </c>
      <c r="E39" t="s">
        <v>171</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25">
      <c r="A40" t="s">
        <v>270</v>
      </c>
      <c r="B40" t="s">
        <v>35</v>
      </c>
      <c r="C40" t="s">
        <v>22</v>
      </c>
      <c r="D40" t="s">
        <v>280</v>
      </c>
      <c r="E40" t="s">
        <v>174</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25">
      <c r="A41" t="s">
        <v>270</v>
      </c>
      <c r="B41" t="s">
        <v>35</v>
      </c>
      <c r="C41" t="s">
        <v>22</v>
      </c>
      <c r="D41" t="s">
        <v>280</v>
      </c>
      <c r="E41" t="s">
        <v>176</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25">
      <c r="A42" t="s">
        <v>270</v>
      </c>
      <c r="B42" t="s">
        <v>35</v>
      </c>
      <c r="C42" t="s">
        <v>22</v>
      </c>
      <c r="D42" t="s">
        <v>281</v>
      </c>
      <c r="E42" t="s">
        <v>195</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25">
      <c r="A43" t="s">
        <v>270</v>
      </c>
      <c r="B43" t="s">
        <v>35</v>
      </c>
      <c r="C43" t="s">
        <v>22</v>
      </c>
      <c r="D43" t="s">
        <v>281</v>
      </c>
      <c r="E43" t="s">
        <v>206</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25">
      <c r="A44" t="s">
        <v>270</v>
      </c>
      <c r="B44" t="s">
        <v>35</v>
      </c>
      <c r="C44" t="s">
        <v>22</v>
      </c>
      <c r="D44" t="s">
        <v>281</v>
      </c>
      <c r="E44" t="s">
        <v>207</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25">
      <c r="A45" t="s">
        <v>270</v>
      </c>
      <c r="B45" t="s">
        <v>35</v>
      </c>
      <c r="C45" t="s">
        <v>22</v>
      </c>
      <c r="D45" t="s">
        <v>281</v>
      </c>
      <c r="E45" t="s">
        <v>212</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25">
      <c r="A46" t="s">
        <v>270</v>
      </c>
      <c r="B46" t="s">
        <v>35</v>
      </c>
      <c r="C46" t="s">
        <v>22</v>
      </c>
      <c r="D46" t="s">
        <v>282</v>
      </c>
      <c r="E46" t="s">
        <v>213</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25">
      <c r="A47" t="s">
        <v>270</v>
      </c>
      <c r="B47" t="s">
        <v>35</v>
      </c>
      <c r="C47" t="s">
        <v>22</v>
      </c>
      <c r="D47" t="s">
        <v>282</v>
      </c>
      <c r="E47" t="s">
        <v>214</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25">
      <c r="A48" t="s">
        <v>270</v>
      </c>
      <c r="B48" t="s">
        <v>35</v>
      </c>
      <c r="C48" t="s">
        <v>22</v>
      </c>
      <c r="D48" t="s">
        <v>282</v>
      </c>
      <c r="E48" t="s">
        <v>215</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25">
      <c r="A49" t="s">
        <v>270</v>
      </c>
      <c r="B49" t="s">
        <v>35</v>
      </c>
      <c r="C49" t="s">
        <v>22</v>
      </c>
      <c r="D49" t="s">
        <v>282</v>
      </c>
      <c r="E49" t="s">
        <v>217</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25">
      <c r="A50" t="s">
        <v>270</v>
      </c>
      <c r="B50" t="s">
        <v>35</v>
      </c>
      <c r="C50" t="s">
        <v>22</v>
      </c>
      <c r="D50" t="s">
        <v>283</v>
      </c>
      <c r="E50" t="s">
        <v>219</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25">
      <c r="A51" t="s">
        <v>270</v>
      </c>
      <c r="B51" t="s">
        <v>35</v>
      </c>
      <c r="C51" t="s">
        <v>22</v>
      </c>
      <c r="D51" t="s">
        <v>283</v>
      </c>
      <c r="E51" t="s">
        <v>221</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25">
      <c r="A52" t="s">
        <v>270</v>
      </c>
      <c r="B52" t="s">
        <v>35</v>
      </c>
      <c r="C52" t="s">
        <v>22</v>
      </c>
      <c r="D52" t="s">
        <v>283</v>
      </c>
      <c r="E52" t="s">
        <v>222</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25">
      <c r="A53" t="s">
        <v>270</v>
      </c>
      <c r="B53" t="s">
        <v>35</v>
      </c>
      <c r="C53" t="s">
        <v>22</v>
      </c>
      <c r="D53" t="s">
        <v>283</v>
      </c>
      <c r="E53" t="s">
        <v>224</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25">
      <c r="A54" t="s">
        <v>270</v>
      </c>
      <c r="B54" t="s">
        <v>35</v>
      </c>
      <c r="C54" t="s">
        <v>22</v>
      </c>
      <c r="D54" t="s">
        <v>284</v>
      </c>
      <c r="E54" t="s">
        <v>225</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25">
      <c r="A55" t="s">
        <v>270</v>
      </c>
      <c r="B55" t="s">
        <v>35</v>
      </c>
      <c r="C55" t="s">
        <v>22</v>
      </c>
      <c r="D55" t="s">
        <v>284</v>
      </c>
      <c r="E55" t="s">
        <v>226</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25">
      <c r="A56" t="s">
        <v>270</v>
      </c>
      <c r="B56" t="s">
        <v>35</v>
      </c>
      <c r="C56" t="s">
        <v>22</v>
      </c>
      <c r="D56" t="s">
        <v>284</v>
      </c>
      <c r="E56" t="s">
        <v>229</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25">
      <c r="A57" t="s">
        <v>270</v>
      </c>
      <c r="B57" t="s">
        <v>35</v>
      </c>
      <c r="C57" t="s">
        <v>22</v>
      </c>
      <c r="D57" t="s">
        <v>284</v>
      </c>
      <c r="E57" t="s">
        <v>231</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25">
      <c r="A58" t="s">
        <v>270</v>
      </c>
      <c r="B58" t="s">
        <v>35</v>
      </c>
      <c r="C58" t="s">
        <v>22</v>
      </c>
      <c r="D58" t="s">
        <v>285</v>
      </c>
      <c r="E58" t="s">
        <v>232</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25">
      <c r="A59" t="s">
        <v>270</v>
      </c>
      <c r="B59" t="s">
        <v>35</v>
      </c>
      <c r="C59" t="s">
        <v>22</v>
      </c>
      <c r="D59" t="s">
        <v>285</v>
      </c>
      <c r="E59" t="s">
        <v>233</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25">
      <c r="A60" t="s">
        <v>270</v>
      </c>
      <c r="B60" t="s">
        <v>35</v>
      </c>
      <c r="C60" t="s">
        <v>22</v>
      </c>
      <c r="D60" t="s">
        <v>285</v>
      </c>
      <c r="E60" t="s">
        <v>235</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25">
      <c r="A61" t="s">
        <v>270</v>
      </c>
      <c r="B61" t="s">
        <v>35</v>
      </c>
      <c r="C61" t="s">
        <v>22</v>
      </c>
      <c r="D61" t="s">
        <v>285</v>
      </c>
      <c r="E61" t="s">
        <v>244</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25">
      <c r="A62" t="s">
        <v>270</v>
      </c>
      <c r="B62" t="s">
        <v>35</v>
      </c>
      <c r="C62" t="s">
        <v>22</v>
      </c>
      <c r="D62" t="s">
        <v>286</v>
      </c>
      <c r="E62" t="s">
        <v>247</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25">
      <c r="A63" t="s">
        <v>287</v>
      </c>
      <c r="B63" t="s">
        <v>1</v>
      </c>
      <c r="C63" t="s">
        <v>23</v>
      </c>
      <c r="D63" t="s">
        <v>271</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25">
      <c r="A64" t="s">
        <v>287</v>
      </c>
      <c r="B64" t="s">
        <v>1</v>
      </c>
      <c r="C64" t="s">
        <v>23</v>
      </c>
      <c r="D64" t="s">
        <v>271</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25">
      <c r="A65" t="s">
        <v>287</v>
      </c>
      <c r="B65" t="s">
        <v>1</v>
      </c>
      <c r="C65" t="s">
        <v>23</v>
      </c>
      <c r="D65" t="s">
        <v>271</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25">
      <c r="A66" t="s">
        <v>287</v>
      </c>
      <c r="B66" t="s">
        <v>1</v>
      </c>
      <c r="C66" t="s">
        <v>23</v>
      </c>
      <c r="D66" t="s">
        <v>271</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25">
      <c r="A67" t="s">
        <v>287</v>
      </c>
      <c r="B67" t="s">
        <v>1</v>
      </c>
      <c r="C67" t="s">
        <v>23</v>
      </c>
      <c r="D67" t="s">
        <v>272</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25">
      <c r="A68" t="s">
        <v>287</v>
      </c>
      <c r="B68" t="s">
        <v>1</v>
      </c>
      <c r="C68" t="s">
        <v>23</v>
      </c>
      <c r="D68" t="s">
        <v>272</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25">
      <c r="A69" t="s">
        <v>287</v>
      </c>
      <c r="B69" t="s">
        <v>1</v>
      </c>
      <c r="C69" t="s">
        <v>23</v>
      </c>
      <c r="D69" t="s">
        <v>272</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25">
      <c r="A70" t="s">
        <v>287</v>
      </c>
      <c r="B70" t="s">
        <v>1</v>
      </c>
      <c r="C70" t="s">
        <v>23</v>
      </c>
      <c r="D70" t="s">
        <v>272</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25">
      <c r="A71" t="s">
        <v>287</v>
      </c>
      <c r="B71" t="s">
        <v>1</v>
      </c>
      <c r="C71" t="s">
        <v>23</v>
      </c>
      <c r="D71" t="s">
        <v>273</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25">
      <c r="A72" t="s">
        <v>287</v>
      </c>
      <c r="B72" t="s">
        <v>1</v>
      </c>
      <c r="C72" t="s">
        <v>23</v>
      </c>
      <c r="D72" t="s">
        <v>273</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25">
      <c r="A73" t="s">
        <v>287</v>
      </c>
      <c r="B73" t="s">
        <v>1</v>
      </c>
      <c r="C73" t="s">
        <v>23</v>
      </c>
      <c r="D73" t="s">
        <v>273</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25">
      <c r="A74" t="s">
        <v>287</v>
      </c>
      <c r="B74" t="s">
        <v>1</v>
      </c>
      <c r="C74" t="s">
        <v>23</v>
      </c>
      <c r="D74" t="s">
        <v>273</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25">
      <c r="A75" t="s">
        <v>287</v>
      </c>
      <c r="B75" t="s">
        <v>1</v>
      </c>
      <c r="C75" t="s">
        <v>23</v>
      </c>
      <c r="D75" t="s">
        <v>274</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25">
      <c r="A76" t="s">
        <v>287</v>
      </c>
      <c r="B76" t="s">
        <v>1</v>
      </c>
      <c r="C76" t="s">
        <v>23</v>
      </c>
      <c r="D76" t="s">
        <v>274</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25">
      <c r="A77" t="s">
        <v>287</v>
      </c>
      <c r="B77" t="s">
        <v>1</v>
      </c>
      <c r="C77" t="s">
        <v>23</v>
      </c>
      <c r="D77" t="s">
        <v>274</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25">
      <c r="A78" t="s">
        <v>287</v>
      </c>
      <c r="B78" t="s">
        <v>1</v>
      </c>
      <c r="C78" t="s">
        <v>23</v>
      </c>
      <c r="D78" t="s">
        <v>274</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25">
      <c r="A79" t="s">
        <v>287</v>
      </c>
      <c r="B79" t="s">
        <v>1</v>
      </c>
      <c r="C79" t="s">
        <v>23</v>
      </c>
      <c r="D79" t="s">
        <v>275</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25">
      <c r="A80" t="s">
        <v>287</v>
      </c>
      <c r="B80" t="s">
        <v>1</v>
      </c>
      <c r="C80" t="s">
        <v>23</v>
      </c>
      <c r="D80" t="s">
        <v>275</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25">
      <c r="A81" t="s">
        <v>287</v>
      </c>
      <c r="B81" t="s">
        <v>1</v>
      </c>
      <c r="C81" t="s">
        <v>23</v>
      </c>
      <c r="D81" t="s">
        <v>275</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25">
      <c r="A82" t="s">
        <v>287</v>
      </c>
      <c r="B82" t="s">
        <v>1</v>
      </c>
      <c r="C82" t="s">
        <v>23</v>
      </c>
      <c r="D82" t="s">
        <v>275</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25">
      <c r="A83" t="s">
        <v>287</v>
      </c>
      <c r="B83" t="s">
        <v>1</v>
      </c>
      <c r="C83" t="s">
        <v>23</v>
      </c>
      <c r="D83" t="s">
        <v>276</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25">
      <c r="A84" t="s">
        <v>287</v>
      </c>
      <c r="B84" t="s">
        <v>1</v>
      </c>
      <c r="C84" t="s">
        <v>23</v>
      </c>
      <c r="D84" t="s">
        <v>276</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25">
      <c r="A85" t="s">
        <v>287</v>
      </c>
      <c r="B85" t="s">
        <v>1</v>
      </c>
      <c r="C85" t="s">
        <v>23</v>
      </c>
      <c r="D85" t="s">
        <v>276</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25">
      <c r="A86" t="s">
        <v>287</v>
      </c>
      <c r="B86" t="s">
        <v>1</v>
      </c>
      <c r="C86" t="s">
        <v>23</v>
      </c>
      <c r="D86" t="s">
        <v>276</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25">
      <c r="A87" t="s">
        <v>287</v>
      </c>
      <c r="B87" t="s">
        <v>1</v>
      </c>
      <c r="C87" t="s">
        <v>23</v>
      </c>
      <c r="D87" t="s">
        <v>277</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25">
      <c r="A88" t="s">
        <v>287</v>
      </c>
      <c r="B88" t="s">
        <v>1</v>
      </c>
      <c r="C88" t="s">
        <v>23</v>
      </c>
      <c r="D88" t="s">
        <v>277</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25">
      <c r="A89" t="s">
        <v>287</v>
      </c>
      <c r="B89" t="s">
        <v>1</v>
      </c>
      <c r="C89" t="s">
        <v>23</v>
      </c>
      <c r="D89" t="s">
        <v>277</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25">
      <c r="A90" t="s">
        <v>287</v>
      </c>
      <c r="B90" t="s">
        <v>1</v>
      </c>
      <c r="C90" t="s">
        <v>23</v>
      </c>
      <c r="D90" t="s">
        <v>277</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25">
      <c r="A91" t="s">
        <v>287</v>
      </c>
      <c r="B91" t="s">
        <v>1</v>
      </c>
      <c r="C91" t="s">
        <v>23</v>
      </c>
      <c r="D91" t="s">
        <v>278</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25">
      <c r="A92" t="s">
        <v>287</v>
      </c>
      <c r="B92" t="s">
        <v>1</v>
      </c>
      <c r="C92" t="s">
        <v>23</v>
      </c>
      <c r="D92" t="s">
        <v>278</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25">
      <c r="A93" t="s">
        <v>287</v>
      </c>
      <c r="B93" t="s">
        <v>1</v>
      </c>
      <c r="C93" t="s">
        <v>23</v>
      </c>
      <c r="D93" t="s">
        <v>278</v>
      </c>
      <c r="E93" t="s">
        <v>146</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25">
      <c r="A94" t="s">
        <v>287</v>
      </c>
      <c r="B94" t="s">
        <v>1</v>
      </c>
      <c r="C94" t="s">
        <v>23</v>
      </c>
      <c r="D94" t="s">
        <v>278</v>
      </c>
      <c r="E94" t="s">
        <v>147</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25">
      <c r="A95" t="s">
        <v>287</v>
      </c>
      <c r="B95" t="s">
        <v>1</v>
      </c>
      <c r="C95" t="s">
        <v>23</v>
      </c>
      <c r="D95" t="s">
        <v>279</v>
      </c>
      <c r="E95" t="s">
        <v>161</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25">
      <c r="A96" t="s">
        <v>287</v>
      </c>
      <c r="B96" t="s">
        <v>1</v>
      </c>
      <c r="C96" t="s">
        <v>23</v>
      </c>
      <c r="D96" t="s">
        <v>279</v>
      </c>
      <c r="E96" t="s">
        <v>163</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25">
      <c r="A97" t="s">
        <v>287</v>
      </c>
      <c r="B97" t="s">
        <v>1</v>
      </c>
      <c r="C97" t="s">
        <v>23</v>
      </c>
      <c r="D97" t="s">
        <v>279</v>
      </c>
      <c r="E97" t="s">
        <v>164</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25">
      <c r="A98" t="s">
        <v>287</v>
      </c>
      <c r="B98" t="s">
        <v>1</v>
      </c>
      <c r="C98" t="s">
        <v>23</v>
      </c>
      <c r="D98" t="s">
        <v>279</v>
      </c>
      <c r="E98" t="s">
        <v>166</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25">
      <c r="A99" t="s">
        <v>287</v>
      </c>
      <c r="B99" t="s">
        <v>1</v>
      </c>
      <c r="C99" t="s">
        <v>23</v>
      </c>
      <c r="D99" t="s">
        <v>280</v>
      </c>
      <c r="E99" t="s">
        <v>167</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25">
      <c r="A100" t="s">
        <v>287</v>
      </c>
      <c r="B100" t="s">
        <v>1</v>
      </c>
      <c r="C100" t="s">
        <v>23</v>
      </c>
      <c r="D100" t="s">
        <v>280</v>
      </c>
      <c r="E100" t="s">
        <v>171</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25">
      <c r="A101" t="s">
        <v>287</v>
      </c>
      <c r="B101" t="s">
        <v>1</v>
      </c>
      <c r="C101" t="s">
        <v>23</v>
      </c>
      <c r="D101" t="s">
        <v>280</v>
      </c>
      <c r="E101" t="s">
        <v>174</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25">
      <c r="A102" t="s">
        <v>287</v>
      </c>
      <c r="B102" t="s">
        <v>1</v>
      </c>
      <c r="C102" t="s">
        <v>23</v>
      </c>
      <c r="D102" t="s">
        <v>280</v>
      </c>
      <c r="E102" t="s">
        <v>176</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25">
      <c r="A103" t="s">
        <v>287</v>
      </c>
      <c r="B103" t="s">
        <v>1</v>
      </c>
      <c r="C103" t="s">
        <v>23</v>
      </c>
      <c r="D103" t="s">
        <v>281</v>
      </c>
      <c r="E103" t="s">
        <v>195</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25">
      <c r="A104" t="s">
        <v>287</v>
      </c>
      <c r="B104" t="s">
        <v>1</v>
      </c>
      <c r="C104" t="s">
        <v>23</v>
      </c>
      <c r="D104" t="s">
        <v>281</v>
      </c>
      <c r="E104" t="s">
        <v>206</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25">
      <c r="A105" t="s">
        <v>287</v>
      </c>
      <c r="B105" t="s">
        <v>1</v>
      </c>
      <c r="C105" t="s">
        <v>23</v>
      </c>
      <c r="D105" t="s">
        <v>281</v>
      </c>
      <c r="E105" t="s">
        <v>207</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25">
      <c r="A106" t="s">
        <v>287</v>
      </c>
      <c r="B106" t="s">
        <v>1</v>
      </c>
      <c r="C106" t="s">
        <v>23</v>
      </c>
      <c r="D106" t="s">
        <v>281</v>
      </c>
      <c r="E106" t="s">
        <v>212</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25">
      <c r="A107" t="s">
        <v>287</v>
      </c>
      <c r="B107" t="s">
        <v>1</v>
      </c>
      <c r="C107" t="s">
        <v>23</v>
      </c>
      <c r="D107" t="s">
        <v>282</v>
      </c>
      <c r="E107" t="s">
        <v>213</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25">
      <c r="A108" t="s">
        <v>287</v>
      </c>
      <c r="B108" t="s">
        <v>1</v>
      </c>
      <c r="C108" t="s">
        <v>23</v>
      </c>
      <c r="D108" t="s">
        <v>282</v>
      </c>
      <c r="E108" t="s">
        <v>214</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25">
      <c r="A109" t="s">
        <v>287</v>
      </c>
      <c r="B109" t="s">
        <v>1</v>
      </c>
      <c r="C109" t="s">
        <v>23</v>
      </c>
      <c r="D109" t="s">
        <v>282</v>
      </c>
      <c r="E109" t="s">
        <v>215</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25">
      <c r="A110" t="s">
        <v>287</v>
      </c>
      <c r="B110" t="s">
        <v>1</v>
      </c>
      <c r="C110" t="s">
        <v>23</v>
      </c>
      <c r="D110" t="s">
        <v>282</v>
      </c>
      <c r="E110" t="s">
        <v>217</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25">
      <c r="A111" t="s">
        <v>287</v>
      </c>
      <c r="B111" t="s">
        <v>1</v>
      </c>
      <c r="C111" t="s">
        <v>23</v>
      </c>
      <c r="D111" t="s">
        <v>283</v>
      </c>
      <c r="E111" t="s">
        <v>219</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25">
      <c r="A112" t="s">
        <v>287</v>
      </c>
      <c r="B112" t="s">
        <v>1</v>
      </c>
      <c r="C112" t="s">
        <v>23</v>
      </c>
      <c r="D112" t="s">
        <v>283</v>
      </c>
      <c r="E112" t="s">
        <v>221</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25">
      <c r="A113" t="s">
        <v>287</v>
      </c>
      <c r="B113" t="s">
        <v>1</v>
      </c>
      <c r="C113" t="s">
        <v>23</v>
      </c>
      <c r="D113" t="s">
        <v>283</v>
      </c>
      <c r="E113" t="s">
        <v>222</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25">
      <c r="A114" t="s">
        <v>287</v>
      </c>
      <c r="B114" t="s">
        <v>1</v>
      </c>
      <c r="C114" t="s">
        <v>23</v>
      </c>
      <c r="D114" t="s">
        <v>283</v>
      </c>
      <c r="E114" t="s">
        <v>224</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25">
      <c r="A115" t="s">
        <v>287</v>
      </c>
      <c r="B115" t="s">
        <v>1</v>
      </c>
      <c r="C115" t="s">
        <v>23</v>
      </c>
      <c r="D115" t="s">
        <v>284</v>
      </c>
      <c r="E115" t="s">
        <v>225</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25">
      <c r="A116" t="s">
        <v>287</v>
      </c>
      <c r="B116" t="s">
        <v>1</v>
      </c>
      <c r="C116" t="s">
        <v>23</v>
      </c>
      <c r="D116" t="s">
        <v>284</v>
      </c>
      <c r="E116" t="s">
        <v>226</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25">
      <c r="A117" t="s">
        <v>287</v>
      </c>
      <c r="B117" t="s">
        <v>1</v>
      </c>
      <c r="C117" t="s">
        <v>23</v>
      </c>
      <c r="D117" t="s">
        <v>284</v>
      </c>
      <c r="E117" t="s">
        <v>229</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25">
      <c r="A118" t="s">
        <v>287</v>
      </c>
      <c r="B118" t="s">
        <v>1</v>
      </c>
      <c r="C118" t="s">
        <v>23</v>
      </c>
      <c r="D118" t="s">
        <v>284</v>
      </c>
      <c r="E118" t="s">
        <v>231</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25">
      <c r="A119" t="s">
        <v>287</v>
      </c>
      <c r="B119" t="s">
        <v>1</v>
      </c>
      <c r="C119" t="s">
        <v>23</v>
      </c>
      <c r="D119" t="s">
        <v>285</v>
      </c>
      <c r="E119" t="s">
        <v>232</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25">
      <c r="A120" t="s">
        <v>287</v>
      </c>
      <c r="B120" t="s">
        <v>1</v>
      </c>
      <c r="C120" t="s">
        <v>23</v>
      </c>
      <c r="D120" t="s">
        <v>285</v>
      </c>
      <c r="E120" t="s">
        <v>233</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25">
      <c r="A121" t="s">
        <v>287</v>
      </c>
      <c r="B121" t="s">
        <v>1</v>
      </c>
      <c r="C121" t="s">
        <v>23</v>
      </c>
      <c r="D121" t="s">
        <v>285</v>
      </c>
      <c r="E121" t="s">
        <v>235</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25">
      <c r="A122" t="s">
        <v>287</v>
      </c>
      <c r="B122" t="s">
        <v>1</v>
      </c>
      <c r="C122" t="s">
        <v>23</v>
      </c>
      <c r="D122" t="s">
        <v>285</v>
      </c>
      <c r="E122" t="s">
        <v>244</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25">
      <c r="A123" t="s">
        <v>287</v>
      </c>
      <c r="B123" t="s">
        <v>1</v>
      </c>
      <c r="C123" t="s">
        <v>23</v>
      </c>
      <c r="D123" t="s">
        <v>286</v>
      </c>
      <c r="E123" t="s">
        <v>247</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25">
      <c r="A124" t="s">
        <v>288</v>
      </c>
      <c r="B124" t="s">
        <v>2</v>
      </c>
      <c r="C124" t="s">
        <v>0</v>
      </c>
      <c r="D124" t="s">
        <v>271</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25">
      <c r="A125" t="s">
        <v>288</v>
      </c>
      <c r="B125" t="s">
        <v>2</v>
      </c>
      <c r="C125" t="s">
        <v>0</v>
      </c>
      <c r="D125" t="s">
        <v>271</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25">
      <c r="A126" t="s">
        <v>288</v>
      </c>
      <c r="B126" t="s">
        <v>2</v>
      </c>
      <c r="C126" t="s">
        <v>0</v>
      </c>
      <c r="D126" t="s">
        <v>271</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25">
      <c r="A127" t="s">
        <v>288</v>
      </c>
      <c r="B127" t="s">
        <v>2</v>
      </c>
      <c r="C127" t="s">
        <v>0</v>
      </c>
      <c r="D127" t="s">
        <v>271</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25">
      <c r="A128" t="s">
        <v>288</v>
      </c>
      <c r="B128" t="s">
        <v>2</v>
      </c>
      <c r="C128" t="s">
        <v>0</v>
      </c>
      <c r="D128" t="s">
        <v>272</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25">
      <c r="A129" t="s">
        <v>288</v>
      </c>
      <c r="B129" t="s">
        <v>2</v>
      </c>
      <c r="C129" t="s">
        <v>0</v>
      </c>
      <c r="D129" t="s">
        <v>272</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25">
      <c r="A130" t="s">
        <v>288</v>
      </c>
      <c r="B130" t="s">
        <v>2</v>
      </c>
      <c r="C130" t="s">
        <v>0</v>
      </c>
      <c r="D130" t="s">
        <v>272</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25">
      <c r="A131" t="s">
        <v>288</v>
      </c>
      <c r="B131" t="s">
        <v>2</v>
      </c>
      <c r="C131" t="s">
        <v>0</v>
      </c>
      <c r="D131" t="s">
        <v>272</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25">
      <c r="A132" t="s">
        <v>288</v>
      </c>
      <c r="B132" t="s">
        <v>2</v>
      </c>
      <c r="C132" t="s">
        <v>0</v>
      </c>
      <c r="D132" t="s">
        <v>273</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25">
      <c r="A133" t="s">
        <v>288</v>
      </c>
      <c r="B133" t="s">
        <v>2</v>
      </c>
      <c r="C133" t="s">
        <v>0</v>
      </c>
      <c r="D133" t="s">
        <v>273</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25">
      <c r="A134" t="s">
        <v>288</v>
      </c>
      <c r="B134" t="s">
        <v>2</v>
      </c>
      <c r="C134" t="s">
        <v>0</v>
      </c>
      <c r="D134" t="s">
        <v>273</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25">
      <c r="A135" t="s">
        <v>288</v>
      </c>
      <c r="B135" t="s">
        <v>2</v>
      </c>
      <c r="C135" t="s">
        <v>0</v>
      </c>
      <c r="D135" t="s">
        <v>273</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25">
      <c r="A136" t="s">
        <v>288</v>
      </c>
      <c r="B136" t="s">
        <v>2</v>
      </c>
      <c r="C136" t="s">
        <v>0</v>
      </c>
      <c r="D136" t="s">
        <v>274</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25">
      <c r="A137" t="s">
        <v>288</v>
      </c>
      <c r="B137" t="s">
        <v>2</v>
      </c>
      <c r="C137" t="s">
        <v>0</v>
      </c>
      <c r="D137" t="s">
        <v>274</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25">
      <c r="A138" t="s">
        <v>288</v>
      </c>
      <c r="B138" t="s">
        <v>2</v>
      </c>
      <c r="C138" t="s">
        <v>0</v>
      </c>
      <c r="D138" t="s">
        <v>274</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25">
      <c r="A139" t="s">
        <v>288</v>
      </c>
      <c r="B139" t="s">
        <v>2</v>
      </c>
      <c r="C139" t="s">
        <v>0</v>
      </c>
      <c r="D139" t="s">
        <v>274</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25">
      <c r="A140" t="s">
        <v>288</v>
      </c>
      <c r="B140" t="s">
        <v>2</v>
      </c>
      <c r="C140" t="s">
        <v>0</v>
      </c>
      <c r="D140" t="s">
        <v>275</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25">
      <c r="A141" t="s">
        <v>288</v>
      </c>
      <c r="B141" t="s">
        <v>2</v>
      </c>
      <c r="C141" t="s">
        <v>0</v>
      </c>
      <c r="D141" t="s">
        <v>275</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25">
      <c r="A142" t="s">
        <v>288</v>
      </c>
      <c r="B142" t="s">
        <v>2</v>
      </c>
      <c r="C142" t="s">
        <v>0</v>
      </c>
      <c r="D142" t="s">
        <v>275</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25">
      <c r="A143" t="s">
        <v>288</v>
      </c>
      <c r="B143" t="s">
        <v>2</v>
      </c>
      <c r="C143" t="s">
        <v>0</v>
      </c>
      <c r="D143" t="s">
        <v>275</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25">
      <c r="A144" t="s">
        <v>288</v>
      </c>
      <c r="B144" t="s">
        <v>2</v>
      </c>
      <c r="C144" t="s">
        <v>0</v>
      </c>
      <c r="D144" t="s">
        <v>276</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25">
      <c r="A145" t="s">
        <v>288</v>
      </c>
      <c r="B145" t="s">
        <v>2</v>
      </c>
      <c r="C145" t="s">
        <v>0</v>
      </c>
      <c r="D145" t="s">
        <v>276</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25">
      <c r="A146" t="s">
        <v>288</v>
      </c>
      <c r="B146" t="s">
        <v>2</v>
      </c>
      <c r="C146" t="s">
        <v>0</v>
      </c>
      <c r="D146" t="s">
        <v>276</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25">
      <c r="A147" t="s">
        <v>288</v>
      </c>
      <c r="B147" t="s">
        <v>2</v>
      </c>
      <c r="C147" t="s">
        <v>0</v>
      </c>
      <c r="D147" t="s">
        <v>276</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25">
      <c r="A148" t="s">
        <v>288</v>
      </c>
      <c r="B148" t="s">
        <v>2</v>
      </c>
      <c r="C148" t="s">
        <v>0</v>
      </c>
      <c r="D148" t="s">
        <v>277</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25">
      <c r="A149" t="s">
        <v>288</v>
      </c>
      <c r="B149" t="s">
        <v>2</v>
      </c>
      <c r="C149" t="s">
        <v>0</v>
      </c>
      <c r="D149" t="s">
        <v>277</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25">
      <c r="A150" t="s">
        <v>288</v>
      </c>
      <c r="B150" t="s">
        <v>2</v>
      </c>
      <c r="C150" t="s">
        <v>0</v>
      </c>
      <c r="D150" t="s">
        <v>277</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25">
      <c r="A151" t="s">
        <v>288</v>
      </c>
      <c r="B151" t="s">
        <v>2</v>
      </c>
      <c r="C151" t="s">
        <v>0</v>
      </c>
      <c r="D151" t="s">
        <v>277</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25">
      <c r="A152" t="s">
        <v>288</v>
      </c>
      <c r="B152" t="s">
        <v>2</v>
      </c>
      <c r="C152" t="s">
        <v>0</v>
      </c>
      <c r="D152" t="s">
        <v>278</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25">
      <c r="A153" t="s">
        <v>288</v>
      </c>
      <c r="B153" t="s">
        <v>2</v>
      </c>
      <c r="C153" t="s">
        <v>0</v>
      </c>
      <c r="D153" t="s">
        <v>278</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25">
      <c r="A154" t="s">
        <v>288</v>
      </c>
      <c r="B154" t="s">
        <v>2</v>
      </c>
      <c r="C154" t="s">
        <v>0</v>
      </c>
      <c r="D154" t="s">
        <v>278</v>
      </c>
      <c r="E154" t="s">
        <v>146</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25">
      <c r="A155" t="s">
        <v>288</v>
      </c>
      <c r="B155" t="s">
        <v>2</v>
      </c>
      <c r="C155" t="s">
        <v>0</v>
      </c>
      <c r="D155" t="s">
        <v>278</v>
      </c>
      <c r="E155" t="s">
        <v>147</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25">
      <c r="A156" t="s">
        <v>288</v>
      </c>
      <c r="B156" t="s">
        <v>2</v>
      </c>
      <c r="C156" t="s">
        <v>0</v>
      </c>
      <c r="D156" t="s">
        <v>279</v>
      </c>
      <c r="E156" t="s">
        <v>161</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25">
      <c r="A157" t="s">
        <v>288</v>
      </c>
      <c r="B157" t="s">
        <v>2</v>
      </c>
      <c r="C157" t="s">
        <v>0</v>
      </c>
      <c r="D157" t="s">
        <v>279</v>
      </c>
      <c r="E157" t="s">
        <v>163</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25">
      <c r="A158" t="s">
        <v>288</v>
      </c>
      <c r="B158" t="s">
        <v>2</v>
      </c>
      <c r="C158" t="s">
        <v>0</v>
      </c>
      <c r="D158" t="s">
        <v>279</v>
      </c>
      <c r="E158" t="s">
        <v>164</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25">
      <c r="A159" t="s">
        <v>288</v>
      </c>
      <c r="B159" t="s">
        <v>2</v>
      </c>
      <c r="C159" t="s">
        <v>0</v>
      </c>
      <c r="D159" t="s">
        <v>279</v>
      </c>
      <c r="E159" t="s">
        <v>166</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25">
      <c r="A160" t="s">
        <v>288</v>
      </c>
      <c r="B160" t="s">
        <v>2</v>
      </c>
      <c r="C160" t="s">
        <v>0</v>
      </c>
      <c r="D160" t="s">
        <v>280</v>
      </c>
      <c r="E160" t="s">
        <v>167</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25">
      <c r="A161" t="s">
        <v>288</v>
      </c>
      <c r="B161" t="s">
        <v>2</v>
      </c>
      <c r="C161" t="s">
        <v>0</v>
      </c>
      <c r="D161" t="s">
        <v>280</v>
      </c>
      <c r="E161" t="s">
        <v>171</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25">
      <c r="A162" t="s">
        <v>288</v>
      </c>
      <c r="B162" t="s">
        <v>2</v>
      </c>
      <c r="C162" t="s">
        <v>0</v>
      </c>
      <c r="D162" t="s">
        <v>280</v>
      </c>
      <c r="E162" t="s">
        <v>174</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25">
      <c r="A163" t="s">
        <v>288</v>
      </c>
      <c r="B163" t="s">
        <v>2</v>
      </c>
      <c r="C163" t="s">
        <v>0</v>
      </c>
      <c r="D163" t="s">
        <v>280</v>
      </c>
      <c r="E163" t="s">
        <v>176</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25">
      <c r="A164" t="s">
        <v>288</v>
      </c>
      <c r="B164" t="s">
        <v>2</v>
      </c>
      <c r="C164" t="s">
        <v>0</v>
      </c>
      <c r="D164" t="s">
        <v>281</v>
      </c>
      <c r="E164" t="s">
        <v>195</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25">
      <c r="A165" t="s">
        <v>288</v>
      </c>
      <c r="B165" t="s">
        <v>2</v>
      </c>
      <c r="C165" t="s">
        <v>0</v>
      </c>
      <c r="D165" t="s">
        <v>281</v>
      </c>
      <c r="E165" t="s">
        <v>206</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25">
      <c r="A166" t="s">
        <v>288</v>
      </c>
      <c r="B166" t="s">
        <v>2</v>
      </c>
      <c r="C166" t="s">
        <v>0</v>
      </c>
      <c r="D166" t="s">
        <v>281</v>
      </c>
      <c r="E166" t="s">
        <v>207</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25">
      <c r="A167" t="s">
        <v>288</v>
      </c>
      <c r="B167" t="s">
        <v>2</v>
      </c>
      <c r="C167" t="s">
        <v>0</v>
      </c>
      <c r="D167" t="s">
        <v>281</v>
      </c>
      <c r="E167" t="s">
        <v>212</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25">
      <c r="A168" t="s">
        <v>288</v>
      </c>
      <c r="B168" t="s">
        <v>2</v>
      </c>
      <c r="C168" t="s">
        <v>0</v>
      </c>
      <c r="D168" t="s">
        <v>282</v>
      </c>
      <c r="E168" t="s">
        <v>213</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25">
      <c r="A169" t="s">
        <v>288</v>
      </c>
      <c r="B169" t="s">
        <v>2</v>
      </c>
      <c r="C169" t="s">
        <v>0</v>
      </c>
      <c r="D169" t="s">
        <v>282</v>
      </c>
      <c r="E169" t="s">
        <v>214</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25">
      <c r="A170" t="s">
        <v>288</v>
      </c>
      <c r="B170" t="s">
        <v>2</v>
      </c>
      <c r="C170" t="s">
        <v>0</v>
      </c>
      <c r="D170" t="s">
        <v>282</v>
      </c>
      <c r="E170" t="s">
        <v>215</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25">
      <c r="A171" t="s">
        <v>288</v>
      </c>
      <c r="B171" t="s">
        <v>2</v>
      </c>
      <c r="C171" t="s">
        <v>0</v>
      </c>
      <c r="D171" t="s">
        <v>282</v>
      </c>
      <c r="E171" t="s">
        <v>217</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25">
      <c r="A172" t="s">
        <v>288</v>
      </c>
      <c r="B172" t="s">
        <v>2</v>
      </c>
      <c r="C172" t="s">
        <v>0</v>
      </c>
      <c r="D172" t="s">
        <v>283</v>
      </c>
      <c r="E172" t="s">
        <v>219</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25">
      <c r="A173" t="s">
        <v>288</v>
      </c>
      <c r="B173" t="s">
        <v>2</v>
      </c>
      <c r="C173" t="s">
        <v>0</v>
      </c>
      <c r="D173" t="s">
        <v>283</v>
      </c>
      <c r="E173" t="s">
        <v>221</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25">
      <c r="A174" t="s">
        <v>288</v>
      </c>
      <c r="B174" t="s">
        <v>2</v>
      </c>
      <c r="C174" t="s">
        <v>0</v>
      </c>
      <c r="D174" t="s">
        <v>283</v>
      </c>
      <c r="E174" t="s">
        <v>222</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25">
      <c r="A175" t="s">
        <v>288</v>
      </c>
      <c r="B175" t="s">
        <v>2</v>
      </c>
      <c r="C175" t="s">
        <v>0</v>
      </c>
      <c r="D175" t="s">
        <v>283</v>
      </c>
      <c r="E175" t="s">
        <v>224</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25">
      <c r="A176" t="s">
        <v>288</v>
      </c>
      <c r="B176" t="s">
        <v>2</v>
      </c>
      <c r="C176" t="s">
        <v>0</v>
      </c>
      <c r="D176" t="s">
        <v>284</v>
      </c>
      <c r="E176" t="s">
        <v>225</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25">
      <c r="A177" t="s">
        <v>288</v>
      </c>
      <c r="B177" t="s">
        <v>2</v>
      </c>
      <c r="C177" t="s">
        <v>0</v>
      </c>
      <c r="D177" t="s">
        <v>284</v>
      </c>
      <c r="E177" t="s">
        <v>226</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25">
      <c r="A178" t="s">
        <v>288</v>
      </c>
      <c r="B178" t="s">
        <v>2</v>
      </c>
      <c r="C178" t="s">
        <v>0</v>
      </c>
      <c r="D178" t="s">
        <v>284</v>
      </c>
      <c r="E178" t="s">
        <v>229</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25">
      <c r="A179" t="s">
        <v>288</v>
      </c>
      <c r="B179" t="s">
        <v>2</v>
      </c>
      <c r="C179" t="s">
        <v>0</v>
      </c>
      <c r="D179" t="s">
        <v>284</v>
      </c>
      <c r="E179" t="s">
        <v>231</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25">
      <c r="A180" t="s">
        <v>288</v>
      </c>
      <c r="B180" t="s">
        <v>2</v>
      </c>
      <c r="C180" t="s">
        <v>0</v>
      </c>
      <c r="D180" t="s">
        <v>285</v>
      </c>
      <c r="E180" t="s">
        <v>232</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25">
      <c r="A181" t="s">
        <v>288</v>
      </c>
      <c r="B181" t="s">
        <v>2</v>
      </c>
      <c r="C181" t="s">
        <v>0</v>
      </c>
      <c r="D181" t="s">
        <v>285</v>
      </c>
      <c r="E181" t="s">
        <v>233</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25">
      <c r="A182" t="s">
        <v>288</v>
      </c>
      <c r="B182" t="s">
        <v>2</v>
      </c>
      <c r="C182" t="s">
        <v>0</v>
      </c>
      <c r="D182" t="s">
        <v>285</v>
      </c>
      <c r="E182" t="s">
        <v>235</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25">
      <c r="A183" t="s">
        <v>288</v>
      </c>
      <c r="B183" t="s">
        <v>2</v>
      </c>
      <c r="C183" t="s">
        <v>0</v>
      </c>
      <c r="D183" t="s">
        <v>285</v>
      </c>
      <c r="E183" t="s">
        <v>244</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25">
      <c r="A184" t="s">
        <v>288</v>
      </c>
      <c r="B184" t="s">
        <v>2</v>
      </c>
      <c r="C184" t="s">
        <v>0</v>
      </c>
      <c r="D184" t="s">
        <v>286</v>
      </c>
      <c r="E184" t="s">
        <v>247</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25">
      <c r="A185" t="s">
        <v>289</v>
      </c>
      <c r="B185" t="s">
        <v>3</v>
      </c>
      <c r="C185" t="s">
        <v>0</v>
      </c>
      <c r="D185" t="s">
        <v>271</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25">
      <c r="A186" t="s">
        <v>289</v>
      </c>
      <c r="B186" t="s">
        <v>3</v>
      </c>
      <c r="C186" t="s">
        <v>0</v>
      </c>
      <c r="D186" t="s">
        <v>271</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25">
      <c r="A187" t="s">
        <v>289</v>
      </c>
      <c r="B187" t="s">
        <v>3</v>
      </c>
      <c r="C187" t="s">
        <v>0</v>
      </c>
      <c r="D187" t="s">
        <v>271</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25">
      <c r="A188" t="s">
        <v>289</v>
      </c>
      <c r="B188" t="s">
        <v>3</v>
      </c>
      <c r="C188" t="s">
        <v>0</v>
      </c>
      <c r="D188" t="s">
        <v>271</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25">
      <c r="A189" t="s">
        <v>289</v>
      </c>
      <c r="B189" t="s">
        <v>3</v>
      </c>
      <c r="C189" t="s">
        <v>0</v>
      </c>
      <c r="D189" t="s">
        <v>272</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25">
      <c r="A190" t="s">
        <v>289</v>
      </c>
      <c r="B190" t="s">
        <v>3</v>
      </c>
      <c r="C190" t="s">
        <v>0</v>
      </c>
      <c r="D190" t="s">
        <v>272</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25">
      <c r="A191" t="s">
        <v>289</v>
      </c>
      <c r="B191" t="s">
        <v>3</v>
      </c>
      <c r="C191" t="s">
        <v>0</v>
      </c>
      <c r="D191" t="s">
        <v>272</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25">
      <c r="A192" t="s">
        <v>289</v>
      </c>
      <c r="B192" t="s">
        <v>3</v>
      </c>
      <c r="C192" t="s">
        <v>0</v>
      </c>
      <c r="D192" t="s">
        <v>272</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25">
      <c r="A193" t="s">
        <v>289</v>
      </c>
      <c r="B193" t="s">
        <v>3</v>
      </c>
      <c r="C193" t="s">
        <v>0</v>
      </c>
      <c r="D193" t="s">
        <v>273</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25">
      <c r="A194" t="s">
        <v>289</v>
      </c>
      <c r="B194" t="s">
        <v>3</v>
      </c>
      <c r="C194" t="s">
        <v>0</v>
      </c>
      <c r="D194" t="s">
        <v>273</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25">
      <c r="A195" t="s">
        <v>289</v>
      </c>
      <c r="B195" t="s">
        <v>3</v>
      </c>
      <c r="C195" t="s">
        <v>0</v>
      </c>
      <c r="D195" t="s">
        <v>273</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25">
      <c r="A196" t="s">
        <v>289</v>
      </c>
      <c r="B196" t="s">
        <v>3</v>
      </c>
      <c r="C196" t="s">
        <v>0</v>
      </c>
      <c r="D196" t="s">
        <v>273</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25">
      <c r="A197" t="s">
        <v>289</v>
      </c>
      <c r="B197" t="s">
        <v>3</v>
      </c>
      <c r="C197" t="s">
        <v>0</v>
      </c>
      <c r="D197" t="s">
        <v>274</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25">
      <c r="A198" t="s">
        <v>289</v>
      </c>
      <c r="B198" t="s">
        <v>3</v>
      </c>
      <c r="C198" t="s">
        <v>0</v>
      </c>
      <c r="D198" t="s">
        <v>274</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25">
      <c r="A199" t="s">
        <v>289</v>
      </c>
      <c r="B199" t="s">
        <v>3</v>
      </c>
      <c r="C199" t="s">
        <v>0</v>
      </c>
      <c r="D199" t="s">
        <v>274</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25">
      <c r="A200" t="s">
        <v>289</v>
      </c>
      <c r="B200" t="s">
        <v>3</v>
      </c>
      <c r="C200" t="s">
        <v>0</v>
      </c>
      <c r="D200" t="s">
        <v>274</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25">
      <c r="A201" t="s">
        <v>289</v>
      </c>
      <c r="B201" t="s">
        <v>3</v>
      </c>
      <c r="C201" t="s">
        <v>0</v>
      </c>
      <c r="D201" t="s">
        <v>275</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25">
      <c r="A202" t="s">
        <v>289</v>
      </c>
      <c r="B202" t="s">
        <v>3</v>
      </c>
      <c r="C202" t="s">
        <v>0</v>
      </c>
      <c r="D202" t="s">
        <v>275</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25">
      <c r="A203" t="s">
        <v>289</v>
      </c>
      <c r="B203" t="s">
        <v>3</v>
      </c>
      <c r="C203" t="s">
        <v>0</v>
      </c>
      <c r="D203" t="s">
        <v>275</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25">
      <c r="A204" t="s">
        <v>289</v>
      </c>
      <c r="B204" t="s">
        <v>3</v>
      </c>
      <c r="C204" t="s">
        <v>0</v>
      </c>
      <c r="D204" t="s">
        <v>275</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25">
      <c r="A205" t="s">
        <v>289</v>
      </c>
      <c r="B205" t="s">
        <v>3</v>
      </c>
      <c r="C205" t="s">
        <v>0</v>
      </c>
      <c r="D205" t="s">
        <v>276</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25">
      <c r="A206" t="s">
        <v>289</v>
      </c>
      <c r="B206" t="s">
        <v>3</v>
      </c>
      <c r="C206" t="s">
        <v>0</v>
      </c>
      <c r="D206" t="s">
        <v>276</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25">
      <c r="A207" t="s">
        <v>289</v>
      </c>
      <c r="B207" t="s">
        <v>3</v>
      </c>
      <c r="C207" t="s">
        <v>0</v>
      </c>
      <c r="D207" t="s">
        <v>276</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25">
      <c r="A208" t="s">
        <v>289</v>
      </c>
      <c r="B208" t="s">
        <v>3</v>
      </c>
      <c r="C208" t="s">
        <v>0</v>
      </c>
      <c r="D208" t="s">
        <v>276</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25">
      <c r="A209" t="s">
        <v>289</v>
      </c>
      <c r="B209" t="s">
        <v>3</v>
      </c>
      <c r="C209" t="s">
        <v>0</v>
      </c>
      <c r="D209" t="s">
        <v>277</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25">
      <c r="A210" t="s">
        <v>289</v>
      </c>
      <c r="B210" t="s">
        <v>3</v>
      </c>
      <c r="C210" t="s">
        <v>0</v>
      </c>
      <c r="D210" t="s">
        <v>277</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25">
      <c r="A211" t="s">
        <v>289</v>
      </c>
      <c r="B211" t="s">
        <v>3</v>
      </c>
      <c r="C211" t="s">
        <v>0</v>
      </c>
      <c r="D211" t="s">
        <v>277</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25">
      <c r="A212" t="s">
        <v>289</v>
      </c>
      <c r="B212" t="s">
        <v>3</v>
      </c>
      <c r="C212" t="s">
        <v>0</v>
      </c>
      <c r="D212" t="s">
        <v>277</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25">
      <c r="A213" t="s">
        <v>289</v>
      </c>
      <c r="B213" t="s">
        <v>3</v>
      </c>
      <c r="C213" t="s">
        <v>0</v>
      </c>
      <c r="D213" t="s">
        <v>278</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25">
      <c r="A214" t="s">
        <v>289</v>
      </c>
      <c r="B214" t="s">
        <v>3</v>
      </c>
      <c r="C214" t="s">
        <v>0</v>
      </c>
      <c r="D214" t="s">
        <v>278</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25">
      <c r="A215" t="s">
        <v>289</v>
      </c>
      <c r="B215" t="s">
        <v>3</v>
      </c>
      <c r="C215" t="s">
        <v>0</v>
      </c>
      <c r="D215" t="s">
        <v>278</v>
      </c>
      <c r="E215" t="s">
        <v>146</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25">
      <c r="A216" t="s">
        <v>289</v>
      </c>
      <c r="B216" t="s">
        <v>3</v>
      </c>
      <c r="C216" t="s">
        <v>0</v>
      </c>
      <c r="D216" t="s">
        <v>278</v>
      </c>
      <c r="E216" t="s">
        <v>147</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25">
      <c r="A217" t="s">
        <v>289</v>
      </c>
      <c r="B217" t="s">
        <v>3</v>
      </c>
      <c r="C217" t="s">
        <v>0</v>
      </c>
      <c r="D217" t="s">
        <v>279</v>
      </c>
      <c r="E217" t="s">
        <v>161</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25">
      <c r="A218" t="s">
        <v>289</v>
      </c>
      <c r="B218" t="s">
        <v>3</v>
      </c>
      <c r="C218" t="s">
        <v>0</v>
      </c>
      <c r="D218" t="s">
        <v>279</v>
      </c>
      <c r="E218" t="s">
        <v>163</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25">
      <c r="A219" t="s">
        <v>289</v>
      </c>
      <c r="B219" t="s">
        <v>3</v>
      </c>
      <c r="C219" t="s">
        <v>0</v>
      </c>
      <c r="D219" t="s">
        <v>279</v>
      </c>
      <c r="E219" t="s">
        <v>164</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25">
      <c r="A220" t="s">
        <v>289</v>
      </c>
      <c r="B220" t="s">
        <v>3</v>
      </c>
      <c r="C220" t="s">
        <v>0</v>
      </c>
      <c r="D220" t="s">
        <v>279</v>
      </c>
      <c r="E220" t="s">
        <v>166</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25">
      <c r="A221" t="s">
        <v>289</v>
      </c>
      <c r="B221" t="s">
        <v>3</v>
      </c>
      <c r="C221" t="s">
        <v>0</v>
      </c>
      <c r="D221" t="s">
        <v>280</v>
      </c>
      <c r="E221" t="s">
        <v>167</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25">
      <c r="A222" t="s">
        <v>289</v>
      </c>
      <c r="B222" t="s">
        <v>3</v>
      </c>
      <c r="C222" t="s">
        <v>0</v>
      </c>
      <c r="D222" t="s">
        <v>280</v>
      </c>
      <c r="E222" t="s">
        <v>171</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25">
      <c r="A223" t="s">
        <v>289</v>
      </c>
      <c r="B223" t="s">
        <v>3</v>
      </c>
      <c r="C223" t="s">
        <v>0</v>
      </c>
      <c r="D223" t="s">
        <v>280</v>
      </c>
      <c r="E223" t="s">
        <v>174</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25">
      <c r="A224" t="s">
        <v>289</v>
      </c>
      <c r="B224" t="s">
        <v>3</v>
      </c>
      <c r="C224" t="s">
        <v>0</v>
      </c>
      <c r="D224" t="s">
        <v>280</v>
      </c>
      <c r="E224" t="s">
        <v>176</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25">
      <c r="A225" t="s">
        <v>289</v>
      </c>
      <c r="B225" t="s">
        <v>3</v>
      </c>
      <c r="C225" t="s">
        <v>0</v>
      </c>
      <c r="D225" t="s">
        <v>281</v>
      </c>
      <c r="E225" t="s">
        <v>195</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25">
      <c r="A226" t="s">
        <v>289</v>
      </c>
      <c r="B226" t="s">
        <v>3</v>
      </c>
      <c r="C226" t="s">
        <v>0</v>
      </c>
      <c r="D226" t="s">
        <v>281</v>
      </c>
      <c r="E226" t="s">
        <v>206</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25">
      <c r="A227" t="s">
        <v>289</v>
      </c>
      <c r="B227" t="s">
        <v>3</v>
      </c>
      <c r="C227" t="s">
        <v>0</v>
      </c>
      <c r="D227" t="s">
        <v>281</v>
      </c>
      <c r="E227" t="s">
        <v>207</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25">
      <c r="A228" t="s">
        <v>289</v>
      </c>
      <c r="B228" t="s">
        <v>3</v>
      </c>
      <c r="C228" t="s">
        <v>0</v>
      </c>
      <c r="D228" t="s">
        <v>281</v>
      </c>
      <c r="E228" t="s">
        <v>212</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25">
      <c r="A229" t="s">
        <v>289</v>
      </c>
      <c r="B229" t="s">
        <v>3</v>
      </c>
      <c r="C229" t="s">
        <v>0</v>
      </c>
      <c r="D229" t="s">
        <v>282</v>
      </c>
      <c r="E229" t="s">
        <v>213</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25">
      <c r="A230" t="s">
        <v>289</v>
      </c>
      <c r="B230" t="s">
        <v>3</v>
      </c>
      <c r="C230" t="s">
        <v>0</v>
      </c>
      <c r="D230" t="s">
        <v>282</v>
      </c>
      <c r="E230" t="s">
        <v>214</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25">
      <c r="A231" t="s">
        <v>289</v>
      </c>
      <c r="B231" t="s">
        <v>3</v>
      </c>
      <c r="C231" t="s">
        <v>0</v>
      </c>
      <c r="D231" t="s">
        <v>282</v>
      </c>
      <c r="E231" t="s">
        <v>215</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25">
      <c r="A232" t="s">
        <v>289</v>
      </c>
      <c r="B232" t="s">
        <v>3</v>
      </c>
      <c r="C232" t="s">
        <v>0</v>
      </c>
      <c r="D232" t="s">
        <v>282</v>
      </c>
      <c r="E232" t="s">
        <v>217</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25">
      <c r="A233" t="s">
        <v>289</v>
      </c>
      <c r="B233" t="s">
        <v>3</v>
      </c>
      <c r="C233" t="s">
        <v>0</v>
      </c>
      <c r="D233" t="s">
        <v>283</v>
      </c>
      <c r="E233" t="s">
        <v>219</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25">
      <c r="A234" t="s">
        <v>289</v>
      </c>
      <c r="B234" t="s">
        <v>3</v>
      </c>
      <c r="C234" t="s">
        <v>0</v>
      </c>
      <c r="D234" t="s">
        <v>283</v>
      </c>
      <c r="E234" t="s">
        <v>221</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25">
      <c r="A235" t="s">
        <v>289</v>
      </c>
      <c r="B235" t="s">
        <v>3</v>
      </c>
      <c r="C235" t="s">
        <v>0</v>
      </c>
      <c r="D235" t="s">
        <v>283</v>
      </c>
      <c r="E235" t="s">
        <v>222</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25">
      <c r="A236" t="s">
        <v>289</v>
      </c>
      <c r="B236" t="s">
        <v>3</v>
      </c>
      <c r="C236" t="s">
        <v>0</v>
      </c>
      <c r="D236" t="s">
        <v>283</v>
      </c>
      <c r="E236" t="s">
        <v>224</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25">
      <c r="A237" t="s">
        <v>289</v>
      </c>
      <c r="B237" t="s">
        <v>3</v>
      </c>
      <c r="C237" t="s">
        <v>0</v>
      </c>
      <c r="D237" t="s">
        <v>284</v>
      </c>
      <c r="E237" t="s">
        <v>225</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25">
      <c r="A238" t="s">
        <v>289</v>
      </c>
      <c r="B238" t="s">
        <v>3</v>
      </c>
      <c r="C238" t="s">
        <v>0</v>
      </c>
      <c r="D238" t="s">
        <v>284</v>
      </c>
      <c r="E238" t="s">
        <v>226</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25">
      <c r="A239" t="s">
        <v>289</v>
      </c>
      <c r="B239" t="s">
        <v>3</v>
      </c>
      <c r="C239" t="s">
        <v>0</v>
      </c>
      <c r="D239" t="s">
        <v>284</v>
      </c>
      <c r="E239" t="s">
        <v>229</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25">
      <c r="A240" t="s">
        <v>289</v>
      </c>
      <c r="B240" t="s">
        <v>3</v>
      </c>
      <c r="C240" t="s">
        <v>0</v>
      </c>
      <c r="D240" t="s">
        <v>284</v>
      </c>
      <c r="E240" t="s">
        <v>231</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25">
      <c r="A241" t="s">
        <v>289</v>
      </c>
      <c r="B241" t="s">
        <v>3</v>
      </c>
      <c r="C241" t="s">
        <v>0</v>
      </c>
      <c r="D241" t="s">
        <v>285</v>
      </c>
      <c r="E241" t="s">
        <v>232</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25">
      <c r="A242" t="s">
        <v>289</v>
      </c>
      <c r="B242" t="s">
        <v>3</v>
      </c>
      <c r="C242" t="s">
        <v>0</v>
      </c>
      <c r="D242" t="s">
        <v>285</v>
      </c>
      <c r="E242" t="s">
        <v>233</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25">
      <c r="A243" t="s">
        <v>289</v>
      </c>
      <c r="B243" t="s">
        <v>3</v>
      </c>
      <c r="C243" t="s">
        <v>0</v>
      </c>
      <c r="D243" t="s">
        <v>285</v>
      </c>
      <c r="E243" t="s">
        <v>235</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25">
      <c r="A244" t="s">
        <v>289</v>
      </c>
      <c r="B244" t="s">
        <v>3</v>
      </c>
      <c r="C244" t="s">
        <v>0</v>
      </c>
      <c r="D244" t="s">
        <v>285</v>
      </c>
      <c r="E244" t="s">
        <v>244</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25">
      <c r="A245" t="s">
        <v>289</v>
      </c>
      <c r="B245" t="s">
        <v>3</v>
      </c>
      <c r="C245" t="s">
        <v>0</v>
      </c>
      <c r="D245" t="s">
        <v>286</v>
      </c>
      <c r="E245" t="s">
        <v>247</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25">
      <c r="A246" t="s">
        <v>290</v>
      </c>
      <c r="B246" t="s">
        <v>36</v>
      </c>
      <c r="C246" t="s">
        <v>0</v>
      </c>
      <c r="D246" t="s">
        <v>271</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25">
      <c r="A247" t="s">
        <v>290</v>
      </c>
      <c r="B247" t="s">
        <v>36</v>
      </c>
      <c r="C247" t="s">
        <v>0</v>
      </c>
      <c r="D247" t="s">
        <v>271</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25">
      <c r="A248" t="s">
        <v>290</v>
      </c>
      <c r="B248" t="s">
        <v>36</v>
      </c>
      <c r="C248" t="s">
        <v>0</v>
      </c>
      <c r="D248" t="s">
        <v>271</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25">
      <c r="A249" t="s">
        <v>290</v>
      </c>
      <c r="B249" t="s">
        <v>36</v>
      </c>
      <c r="C249" t="s">
        <v>0</v>
      </c>
      <c r="D249" t="s">
        <v>271</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25">
      <c r="A250" t="s">
        <v>290</v>
      </c>
      <c r="B250" t="s">
        <v>36</v>
      </c>
      <c r="C250" t="s">
        <v>0</v>
      </c>
      <c r="D250" t="s">
        <v>272</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25">
      <c r="A251" t="s">
        <v>290</v>
      </c>
      <c r="B251" t="s">
        <v>36</v>
      </c>
      <c r="C251" t="s">
        <v>0</v>
      </c>
      <c r="D251" t="s">
        <v>272</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25">
      <c r="A252" t="s">
        <v>290</v>
      </c>
      <c r="B252" t="s">
        <v>36</v>
      </c>
      <c r="C252" t="s">
        <v>0</v>
      </c>
      <c r="D252" t="s">
        <v>272</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25">
      <c r="A253" t="s">
        <v>290</v>
      </c>
      <c r="B253" t="s">
        <v>36</v>
      </c>
      <c r="C253" t="s">
        <v>0</v>
      </c>
      <c r="D253" t="s">
        <v>272</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25">
      <c r="A254" t="s">
        <v>290</v>
      </c>
      <c r="B254" t="s">
        <v>36</v>
      </c>
      <c r="C254" t="s">
        <v>0</v>
      </c>
      <c r="D254" t="s">
        <v>273</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25">
      <c r="A255" t="s">
        <v>290</v>
      </c>
      <c r="B255" t="s">
        <v>36</v>
      </c>
      <c r="C255" t="s">
        <v>0</v>
      </c>
      <c r="D255" t="s">
        <v>273</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25">
      <c r="A256" t="s">
        <v>290</v>
      </c>
      <c r="B256" t="s">
        <v>36</v>
      </c>
      <c r="C256" t="s">
        <v>0</v>
      </c>
      <c r="D256" t="s">
        <v>273</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25">
      <c r="A257" t="s">
        <v>290</v>
      </c>
      <c r="B257" t="s">
        <v>36</v>
      </c>
      <c r="C257" t="s">
        <v>0</v>
      </c>
      <c r="D257" t="s">
        <v>273</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25">
      <c r="A258" t="s">
        <v>290</v>
      </c>
      <c r="B258" t="s">
        <v>36</v>
      </c>
      <c r="C258" t="s">
        <v>0</v>
      </c>
      <c r="D258" t="s">
        <v>274</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25">
      <c r="A259" t="s">
        <v>290</v>
      </c>
      <c r="B259" t="s">
        <v>36</v>
      </c>
      <c r="C259" t="s">
        <v>0</v>
      </c>
      <c r="D259" t="s">
        <v>274</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25">
      <c r="A260" t="s">
        <v>290</v>
      </c>
      <c r="B260" t="s">
        <v>36</v>
      </c>
      <c r="C260" t="s">
        <v>0</v>
      </c>
      <c r="D260" t="s">
        <v>274</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25">
      <c r="A261" t="s">
        <v>290</v>
      </c>
      <c r="B261" t="s">
        <v>36</v>
      </c>
      <c r="C261" t="s">
        <v>0</v>
      </c>
      <c r="D261" t="s">
        <v>274</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25">
      <c r="A262" t="s">
        <v>290</v>
      </c>
      <c r="B262" t="s">
        <v>36</v>
      </c>
      <c r="C262" t="s">
        <v>0</v>
      </c>
      <c r="D262" t="s">
        <v>275</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25">
      <c r="A263" t="s">
        <v>290</v>
      </c>
      <c r="B263" t="s">
        <v>36</v>
      </c>
      <c r="C263" t="s">
        <v>0</v>
      </c>
      <c r="D263" t="s">
        <v>275</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25">
      <c r="A264" t="s">
        <v>290</v>
      </c>
      <c r="B264" t="s">
        <v>36</v>
      </c>
      <c r="C264" t="s">
        <v>0</v>
      </c>
      <c r="D264" t="s">
        <v>275</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25">
      <c r="A265" t="s">
        <v>290</v>
      </c>
      <c r="B265" t="s">
        <v>36</v>
      </c>
      <c r="C265" t="s">
        <v>0</v>
      </c>
      <c r="D265" t="s">
        <v>275</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25">
      <c r="A266" t="s">
        <v>290</v>
      </c>
      <c r="B266" t="s">
        <v>36</v>
      </c>
      <c r="C266" t="s">
        <v>0</v>
      </c>
      <c r="D266" t="s">
        <v>276</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25">
      <c r="A267" t="s">
        <v>290</v>
      </c>
      <c r="B267" t="s">
        <v>36</v>
      </c>
      <c r="C267" t="s">
        <v>0</v>
      </c>
      <c r="D267" t="s">
        <v>276</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25">
      <c r="A268" t="s">
        <v>290</v>
      </c>
      <c r="B268" t="s">
        <v>36</v>
      </c>
      <c r="C268" t="s">
        <v>0</v>
      </c>
      <c r="D268" t="s">
        <v>276</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25">
      <c r="A269" t="s">
        <v>290</v>
      </c>
      <c r="B269" t="s">
        <v>36</v>
      </c>
      <c r="C269" t="s">
        <v>0</v>
      </c>
      <c r="D269" t="s">
        <v>276</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25">
      <c r="A270" t="s">
        <v>290</v>
      </c>
      <c r="B270" t="s">
        <v>36</v>
      </c>
      <c r="C270" t="s">
        <v>0</v>
      </c>
      <c r="D270" t="s">
        <v>277</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25">
      <c r="A271" t="s">
        <v>290</v>
      </c>
      <c r="B271" t="s">
        <v>36</v>
      </c>
      <c r="C271" t="s">
        <v>0</v>
      </c>
      <c r="D271" t="s">
        <v>277</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25">
      <c r="A272" t="s">
        <v>290</v>
      </c>
      <c r="B272" t="s">
        <v>36</v>
      </c>
      <c r="C272" t="s">
        <v>0</v>
      </c>
      <c r="D272" t="s">
        <v>277</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25">
      <c r="A273" t="s">
        <v>290</v>
      </c>
      <c r="B273" t="s">
        <v>36</v>
      </c>
      <c r="C273" t="s">
        <v>0</v>
      </c>
      <c r="D273" t="s">
        <v>277</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25">
      <c r="A274" t="s">
        <v>290</v>
      </c>
      <c r="B274" t="s">
        <v>36</v>
      </c>
      <c r="C274" t="s">
        <v>0</v>
      </c>
      <c r="D274" t="s">
        <v>278</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25">
      <c r="A275" t="s">
        <v>290</v>
      </c>
      <c r="B275" t="s">
        <v>36</v>
      </c>
      <c r="C275" t="s">
        <v>0</v>
      </c>
      <c r="D275" t="s">
        <v>278</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25">
      <c r="A276" t="s">
        <v>290</v>
      </c>
      <c r="B276" t="s">
        <v>36</v>
      </c>
      <c r="C276" t="s">
        <v>0</v>
      </c>
      <c r="D276" t="s">
        <v>278</v>
      </c>
      <c r="E276" t="s">
        <v>146</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25">
      <c r="A277" t="s">
        <v>290</v>
      </c>
      <c r="B277" t="s">
        <v>36</v>
      </c>
      <c r="C277" t="s">
        <v>0</v>
      </c>
      <c r="D277" t="s">
        <v>278</v>
      </c>
      <c r="E277" t="s">
        <v>147</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25">
      <c r="A278" t="s">
        <v>290</v>
      </c>
      <c r="B278" t="s">
        <v>36</v>
      </c>
      <c r="C278" t="s">
        <v>0</v>
      </c>
      <c r="D278" t="s">
        <v>279</v>
      </c>
      <c r="E278" t="s">
        <v>161</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25">
      <c r="A279" t="s">
        <v>290</v>
      </c>
      <c r="B279" t="s">
        <v>36</v>
      </c>
      <c r="C279" t="s">
        <v>0</v>
      </c>
      <c r="D279" t="s">
        <v>279</v>
      </c>
      <c r="E279" t="s">
        <v>163</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25">
      <c r="A280" t="s">
        <v>290</v>
      </c>
      <c r="B280" t="s">
        <v>36</v>
      </c>
      <c r="C280" t="s">
        <v>0</v>
      </c>
      <c r="D280" t="s">
        <v>279</v>
      </c>
      <c r="E280" t="s">
        <v>164</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25">
      <c r="A281" t="s">
        <v>290</v>
      </c>
      <c r="B281" t="s">
        <v>36</v>
      </c>
      <c r="C281" t="s">
        <v>0</v>
      </c>
      <c r="D281" t="s">
        <v>279</v>
      </c>
      <c r="E281" t="s">
        <v>166</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25">
      <c r="A282" t="s">
        <v>290</v>
      </c>
      <c r="B282" t="s">
        <v>36</v>
      </c>
      <c r="C282" t="s">
        <v>0</v>
      </c>
      <c r="D282" t="s">
        <v>280</v>
      </c>
      <c r="E282" t="s">
        <v>167</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25">
      <c r="A283" t="s">
        <v>290</v>
      </c>
      <c r="B283" t="s">
        <v>36</v>
      </c>
      <c r="C283" t="s">
        <v>0</v>
      </c>
      <c r="D283" t="s">
        <v>280</v>
      </c>
      <c r="E283" t="s">
        <v>171</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25">
      <c r="A284" t="s">
        <v>290</v>
      </c>
      <c r="B284" t="s">
        <v>36</v>
      </c>
      <c r="C284" t="s">
        <v>0</v>
      </c>
      <c r="D284" t="s">
        <v>280</v>
      </c>
      <c r="E284" t="s">
        <v>174</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25">
      <c r="A285" t="s">
        <v>290</v>
      </c>
      <c r="B285" t="s">
        <v>36</v>
      </c>
      <c r="C285" t="s">
        <v>0</v>
      </c>
      <c r="D285" t="s">
        <v>280</v>
      </c>
      <c r="E285" t="s">
        <v>176</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25">
      <c r="A286" t="s">
        <v>290</v>
      </c>
      <c r="B286" t="s">
        <v>36</v>
      </c>
      <c r="C286" t="s">
        <v>0</v>
      </c>
      <c r="D286" t="s">
        <v>281</v>
      </c>
      <c r="E286" t="s">
        <v>195</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25">
      <c r="A287" t="s">
        <v>290</v>
      </c>
      <c r="B287" t="s">
        <v>36</v>
      </c>
      <c r="C287" t="s">
        <v>0</v>
      </c>
      <c r="D287" t="s">
        <v>281</v>
      </c>
      <c r="E287" t="s">
        <v>206</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25">
      <c r="A288" t="s">
        <v>290</v>
      </c>
      <c r="B288" t="s">
        <v>36</v>
      </c>
      <c r="C288" t="s">
        <v>0</v>
      </c>
      <c r="D288" t="s">
        <v>281</v>
      </c>
      <c r="E288" t="s">
        <v>207</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25">
      <c r="A289" t="s">
        <v>290</v>
      </c>
      <c r="B289" t="s">
        <v>36</v>
      </c>
      <c r="C289" t="s">
        <v>0</v>
      </c>
      <c r="D289" t="s">
        <v>281</v>
      </c>
      <c r="E289" t="s">
        <v>212</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25">
      <c r="A290" t="s">
        <v>290</v>
      </c>
      <c r="B290" t="s">
        <v>36</v>
      </c>
      <c r="C290" t="s">
        <v>0</v>
      </c>
      <c r="D290" t="s">
        <v>282</v>
      </c>
      <c r="E290" t="s">
        <v>213</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25">
      <c r="A291" t="s">
        <v>290</v>
      </c>
      <c r="B291" t="s">
        <v>36</v>
      </c>
      <c r="C291" t="s">
        <v>0</v>
      </c>
      <c r="D291" t="s">
        <v>282</v>
      </c>
      <c r="E291" t="s">
        <v>214</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25">
      <c r="A292" t="s">
        <v>290</v>
      </c>
      <c r="B292" t="s">
        <v>36</v>
      </c>
      <c r="C292" t="s">
        <v>0</v>
      </c>
      <c r="D292" t="s">
        <v>282</v>
      </c>
      <c r="E292" t="s">
        <v>215</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25">
      <c r="A293" t="s">
        <v>290</v>
      </c>
      <c r="B293" t="s">
        <v>36</v>
      </c>
      <c r="C293" t="s">
        <v>0</v>
      </c>
      <c r="D293" t="s">
        <v>282</v>
      </c>
      <c r="E293" t="s">
        <v>217</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25">
      <c r="A294" t="s">
        <v>290</v>
      </c>
      <c r="B294" t="s">
        <v>36</v>
      </c>
      <c r="C294" t="s">
        <v>0</v>
      </c>
      <c r="D294" t="s">
        <v>283</v>
      </c>
      <c r="E294" t="s">
        <v>219</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25">
      <c r="A295" t="s">
        <v>290</v>
      </c>
      <c r="B295" t="s">
        <v>36</v>
      </c>
      <c r="C295" t="s">
        <v>0</v>
      </c>
      <c r="D295" t="s">
        <v>283</v>
      </c>
      <c r="E295" t="s">
        <v>221</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25">
      <c r="A296" t="s">
        <v>290</v>
      </c>
      <c r="B296" t="s">
        <v>36</v>
      </c>
      <c r="C296" t="s">
        <v>0</v>
      </c>
      <c r="D296" t="s">
        <v>283</v>
      </c>
      <c r="E296" t="s">
        <v>222</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25">
      <c r="A297" t="s">
        <v>290</v>
      </c>
      <c r="B297" t="s">
        <v>36</v>
      </c>
      <c r="C297" t="s">
        <v>0</v>
      </c>
      <c r="D297" t="s">
        <v>283</v>
      </c>
      <c r="E297" t="s">
        <v>224</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25">
      <c r="A298" t="s">
        <v>290</v>
      </c>
      <c r="B298" t="s">
        <v>36</v>
      </c>
      <c r="C298" t="s">
        <v>0</v>
      </c>
      <c r="D298" t="s">
        <v>284</v>
      </c>
      <c r="E298" t="s">
        <v>225</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25">
      <c r="A299" t="s">
        <v>290</v>
      </c>
      <c r="B299" t="s">
        <v>36</v>
      </c>
      <c r="C299" t="s">
        <v>0</v>
      </c>
      <c r="D299" t="s">
        <v>284</v>
      </c>
      <c r="E299" t="s">
        <v>226</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25">
      <c r="A300" t="s">
        <v>290</v>
      </c>
      <c r="B300" t="s">
        <v>36</v>
      </c>
      <c r="C300" t="s">
        <v>0</v>
      </c>
      <c r="D300" t="s">
        <v>284</v>
      </c>
      <c r="E300" t="s">
        <v>229</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25">
      <c r="A301" t="s">
        <v>290</v>
      </c>
      <c r="B301" t="s">
        <v>36</v>
      </c>
      <c r="C301" t="s">
        <v>0</v>
      </c>
      <c r="D301" t="s">
        <v>284</v>
      </c>
      <c r="E301" t="s">
        <v>231</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25">
      <c r="A302" t="s">
        <v>290</v>
      </c>
      <c r="B302" t="s">
        <v>36</v>
      </c>
      <c r="C302" t="s">
        <v>0</v>
      </c>
      <c r="D302" t="s">
        <v>285</v>
      </c>
      <c r="E302" t="s">
        <v>232</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25">
      <c r="A303" t="s">
        <v>290</v>
      </c>
      <c r="B303" t="s">
        <v>36</v>
      </c>
      <c r="C303" t="s">
        <v>0</v>
      </c>
      <c r="D303" t="s">
        <v>285</v>
      </c>
      <c r="E303" t="s">
        <v>233</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25">
      <c r="A304" t="s">
        <v>290</v>
      </c>
      <c r="B304" t="s">
        <v>36</v>
      </c>
      <c r="C304" t="s">
        <v>0</v>
      </c>
      <c r="D304" t="s">
        <v>285</v>
      </c>
      <c r="E304" t="s">
        <v>235</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25">
      <c r="A305" t="s">
        <v>290</v>
      </c>
      <c r="B305" t="s">
        <v>36</v>
      </c>
      <c r="C305" t="s">
        <v>0</v>
      </c>
      <c r="D305" t="s">
        <v>285</v>
      </c>
      <c r="E305" t="s">
        <v>244</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25">
      <c r="A306" t="s">
        <v>290</v>
      </c>
      <c r="B306" t="s">
        <v>36</v>
      </c>
      <c r="C306" t="s">
        <v>0</v>
      </c>
      <c r="D306" t="s">
        <v>286</v>
      </c>
      <c r="E306" t="s">
        <v>247</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25">
      <c r="A307" t="s">
        <v>291</v>
      </c>
      <c r="B307" t="s">
        <v>37</v>
      </c>
      <c r="C307" t="s">
        <v>0</v>
      </c>
      <c r="D307" t="s">
        <v>271</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25">
      <c r="A308" t="s">
        <v>291</v>
      </c>
      <c r="B308" t="s">
        <v>37</v>
      </c>
      <c r="C308" t="s">
        <v>0</v>
      </c>
      <c r="D308" t="s">
        <v>271</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25">
      <c r="A309" t="s">
        <v>291</v>
      </c>
      <c r="B309" t="s">
        <v>37</v>
      </c>
      <c r="C309" t="s">
        <v>0</v>
      </c>
      <c r="D309" t="s">
        <v>271</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25">
      <c r="A310" t="s">
        <v>291</v>
      </c>
      <c r="B310" t="s">
        <v>37</v>
      </c>
      <c r="C310" t="s">
        <v>0</v>
      </c>
      <c r="D310" t="s">
        <v>271</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25">
      <c r="A311" t="s">
        <v>291</v>
      </c>
      <c r="B311" t="s">
        <v>37</v>
      </c>
      <c r="C311" t="s">
        <v>0</v>
      </c>
      <c r="D311" t="s">
        <v>272</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25">
      <c r="A312" t="s">
        <v>291</v>
      </c>
      <c r="B312" t="s">
        <v>37</v>
      </c>
      <c r="C312" t="s">
        <v>0</v>
      </c>
      <c r="D312" t="s">
        <v>272</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25">
      <c r="A313" t="s">
        <v>291</v>
      </c>
      <c r="B313" t="s">
        <v>37</v>
      </c>
      <c r="C313" t="s">
        <v>0</v>
      </c>
      <c r="D313" t="s">
        <v>272</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25">
      <c r="A314" t="s">
        <v>291</v>
      </c>
      <c r="B314" t="s">
        <v>37</v>
      </c>
      <c r="C314" t="s">
        <v>0</v>
      </c>
      <c r="D314" t="s">
        <v>272</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25">
      <c r="A315" t="s">
        <v>291</v>
      </c>
      <c r="B315" t="s">
        <v>37</v>
      </c>
      <c r="C315" t="s">
        <v>0</v>
      </c>
      <c r="D315" t="s">
        <v>273</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25">
      <c r="A316" t="s">
        <v>291</v>
      </c>
      <c r="B316" t="s">
        <v>37</v>
      </c>
      <c r="C316" t="s">
        <v>0</v>
      </c>
      <c r="D316" t="s">
        <v>273</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25">
      <c r="A317" t="s">
        <v>291</v>
      </c>
      <c r="B317" t="s">
        <v>37</v>
      </c>
      <c r="C317" t="s">
        <v>0</v>
      </c>
      <c r="D317" t="s">
        <v>273</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25">
      <c r="A318" t="s">
        <v>291</v>
      </c>
      <c r="B318" t="s">
        <v>37</v>
      </c>
      <c r="C318" t="s">
        <v>0</v>
      </c>
      <c r="D318" t="s">
        <v>273</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25">
      <c r="A319" t="s">
        <v>291</v>
      </c>
      <c r="B319" t="s">
        <v>37</v>
      </c>
      <c r="C319" t="s">
        <v>0</v>
      </c>
      <c r="D319" t="s">
        <v>274</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25">
      <c r="A320" t="s">
        <v>291</v>
      </c>
      <c r="B320" t="s">
        <v>37</v>
      </c>
      <c r="C320" t="s">
        <v>0</v>
      </c>
      <c r="D320" t="s">
        <v>274</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25">
      <c r="A321" t="s">
        <v>291</v>
      </c>
      <c r="B321" t="s">
        <v>37</v>
      </c>
      <c r="C321" t="s">
        <v>0</v>
      </c>
      <c r="D321" t="s">
        <v>274</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25">
      <c r="A322" t="s">
        <v>291</v>
      </c>
      <c r="B322" t="s">
        <v>37</v>
      </c>
      <c r="C322" t="s">
        <v>0</v>
      </c>
      <c r="D322" t="s">
        <v>274</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25">
      <c r="A323" t="s">
        <v>291</v>
      </c>
      <c r="B323" t="s">
        <v>37</v>
      </c>
      <c r="C323" t="s">
        <v>0</v>
      </c>
      <c r="D323" t="s">
        <v>275</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25">
      <c r="A324" t="s">
        <v>291</v>
      </c>
      <c r="B324" t="s">
        <v>37</v>
      </c>
      <c r="C324" t="s">
        <v>0</v>
      </c>
      <c r="D324" t="s">
        <v>275</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25">
      <c r="A325" t="s">
        <v>291</v>
      </c>
      <c r="B325" t="s">
        <v>37</v>
      </c>
      <c r="C325" t="s">
        <v>0</v>
      </c>
      <c r="D325" t="s">
        <v>275</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25">
      <c r="A326" t="s">
        <v>291</v>
      </c>
      <c r="B326" t="s">
        <v>37</v>
      </c>
      <c r="C326" t="s">
        <v>0</v>
      </c>
      <c r="D326" t="s">
        <v>275</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25">
      <c r="A327" t="s">
        <v>291</v>
      </c>
      <c r="B327" t="s">
        <v>37</v>
      </c>
      <c r="C327" t="s">
        <v>0</v>
      </c>
      <c r="D327" t="s">
        <v>276</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25">
      <c r="A328" t="s">
        <v>291</v>
      </c>
      <c r="B328" t="s">
        <v>37</v>
      </c>
      <c r="C328" t="s">
        <v>0</v>
      </c>
      <c r="D328" t="s">
        <v>276</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25">
      <c r="A329" t="s">
        <v>291</v>
      </c>
      <c r="B329" t="s">
        <v>37</v>
      </c>
      <c r="C329" t="s">
        <v>0</v>
      </c>
      <c r="D329" t="s">
        <v>276</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25">
      <c r="A330" t="s">
        <v>291</v>
      </c>
      <c r="B330" t="s">
        <v>37</v>
      </c>
      <c r="C330" t="s">
        <v>0</v>
      </c>
      <c r="D330" t="s">
        <v>276</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25">
      <c r="A331" t="s">
        <v>291</v>
      </c>
      <c r="B331" t="s">
        <v>37</v>
      </c>
      <c r="C331" t="s">
        <v>0</v>
      </c>
      <c r="D331" t="s">
        <v>277</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25">
      <c r="A332" t="s">
        <v>291</v>
      </c>
      <c r="B332" t="s">
        <v>37</v>
      </c>
      <c r="C332" t="s">
        <v>0</v>
      </c>
      <c r="D332" t="s">
        <v>277</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25">
      <c r="A333" t="s">
        <v>291</v>
      </c>
      <c r="B333" t="s">
        <v>37</v>
      </c>
      <c r="C333" t="s">
        <v>0</v>
      </c>
      <c r="D333" t="s">
        <v>277</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25">
      <c r="A334" t="s">
        <v>291</v>
      </c>
      <c r="B334" t="s">
        <v>37</v>
      </c>
      <c r="C334" t="s">
        <v>0</v>
      </c>
      <c r="D334" t="s">
        <v>277</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25">
      <c r="A335" t="s">
        <v>291</v>
      </c>
      <c r="B335" t="s">
        <v>37</v>
      </c>
      <c r="C335" t="s">
        <v>0</v>
      </c>
      <c r="D335" t="s">
        <v>278</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25">
      <c r="A336" t="s">
        <v>291</v>
      </c>
      <c r="B336" t="s">
        <v>37</v>
      </c>
      <c r="C336" t="s">
        <v>0</v>
      </c>
      <c r="D336" t="s">
        <v>278</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25">
      <c r="A337" t="s">
        <v>291</v>
      </c>
      <c r="B337" t="s">
        <v>37</v>
      </c>
      <c r="C337" t="s">
        <v>0</v>
      </c>
      <c r="D337" t="s">
        <v>278</v>
      </c>
      <c r="E337" t="s">
        <v>146</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25">
      <c r="A338" t="s">
        <v>291</v>
      </c>
      <c r="B338" t="s">
        <v>37</v>
      </c>
      <c r="C338" t="s">
        <v>0</v>
      </c>
      <c r="D338" t="s">
        <v>278</v>
      </c>
      <c r="E338" t="s">
        <v>147</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25">
      <c r="A339" t="s">
        <v>291</v>
      </c>
      <c r="B339" t="s">
        <v>37</v>
      </c>
      <c r="C339" t="s">
        <v>0</v>
      </c>
      <c r="D339" t="s">
        <v>279</v>
      </c>
      <c r="E339" t="s">
        <v>161</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25">
      <c r="A340" t="s">
        <v>291</v>
      </c>
      <c r="B340" t="s">
        <v>37</v>
      </c>
      <c r="C340" t="s">
        <v>0</v>
      </c>
      <c r="D340" t="s">
        <v>279</v>
      </c>
      <c r="E340" t="s">
        <v>163</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25">
      <c r="A341" t="s">
        <v>291</v>
      </c>
      <c r="B341" t="s">
        <v>37</v>
      </c>
      <c r="C341" t="s">
        <v>0</v>
      </c>
      <c r="D341" t="s">
        <v>279</v>
      </c>
      <c r="E341" t="s">
        <v>164</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25">
      <c r="A342" t="s">
        <v>291</v>
      </c>
      <c r="B342" t="s">
        <v>37</v>
      </c>
      <c r="C342" t="s">
        <v>0</v>
      </c>
      <c r="D342" t="s">
        <v>279</v>
      </c>
      <c r="E342" t="s">
        <v>166</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25">
      <c r="A343" t="s">
        <v>291</v>
      </c>
      <c r="B343" t="s">
        <v>37</v>
      </c>
      <c r="C343" t="s">
        <v>0</v>
      </c>
      <c r="D343" t="s">
        <v>280</v>
      </c>
      <c r="E343" t="s">
        <v>167</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25">
      <c r="A344" t="s">
        <v>291</v>
      </c>
      <c r="B344" t="s">
        <v>37</v>
      </c>
      <c r="C344" t="s">
        <v>0</v>
      </c>
      <c r="D344" t="s">
        <v>280</v>
      </c>
      <c r="E344" t="s">
        <v>171</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25">
      <c r="A345" t="s">
        <v>291</v>
      </c>
      <c r="B345" t="s">
        <v>37</v>
      </c>
      <c r="C345" t="s">
        <v>0</v>
      </c>
      <c r="D345" t="s">
        <v>280</v>
      </c>
      <c r="E345" t="s">
        <v>174</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25">
      <c r="A346" t="s">
        <v>291</v>
      </c>
      <c r="B346" t="s">
        <v>37</v>
      </c>
      <c r="C346" t="s">
        <v>0</v>
      </c>
      <c r="D346" t="s">
        <v>280</v>
      </c>
      <c r="E346" t="s">
        <v>176</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25">
      <c r="A347" t="s">
        <v>291</v>
      </c>
      <c r="B347" t="s">
        <v>37</v>
      </c>
      <c r="C347" t="s">
        <v>0</v>
      </c>
      <c r="D347" t="s">
        <v>281</v>
      </c>
      <c r="E347" t="s">
        <v>195</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25">
      <c r="A348" t="s">
        <v>291</v>
      </c>
      <c r="B348" t="s">
        <v>37</v>
      </c>
      <c r="C348" t="s">
        <v>0</v>
      </c>
      <c r="D348" t="s">
        <v>281</v>
      </c>
      <c r="E348" t="s">
        <v>206</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25">
      <c r="A349" t="s">
        <v>291</v>
      </c>
      <c r="B349" t="s">
        <v>37</v>
      </c>
      <c r="C349" t="s">
        <v>0</v>
      </c>
      <c r="D349" t="s">
        <v>281</v>
      </c>
      <c r="E349" t="s">
        <v>207</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25">
      <c r="A350" t="s">
        <v>291</v>
      </c>
      <c r="B350" t="s">
        <v>37</v>
      </c>
      <c r="C350" t="s">
        <v>0</v>
      </c>
      <c r="D350" t="s">
        <v>281</v>
      </c>
      <c r="E350" t="s">
        <v>212</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25">
      <c r="A351" t="s">
        <v>291</v>
      </c>
      <c r="B351" t="s">
        <v>37</v>
      </c>
      <c r="C351" t="s">
        <v>0</v>
      </c>
      <c r="D351" t="s">
        <v>282</v>
      </c>
      <c r="E351" t="s">
        <v>213</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25">
      <c r="A352" t="s">
        <v>291</v>
      </c>
      <c r="B352" t="s">
        <v>37</v>
      </c>
      <c r="C352" t="s">
        <v>0</v>
      </c>
      <c r="D352" t="s">
        <v>282</v>
      </c>
      <c r="E352" t="s">
        <v>214</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25">
      <c r="A353" t="s">
        <v>291</v>
      </c>
      <c r="B353" t="s">
        <v>37</v>
      </c>
      <c r="C353" t="s">
        <v>0</v>
      </c>
      <c r="D353" t="s">
        <v>282</v>
      </c>
      <c r="E353" t="s">
        <v>215</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25">
      <c r="A354" t="s">
        <v>291</v>
      </c>
      <c r="B354" t="s">
        <v>37</v>
      </c>
      <c r="C354" t="s">
        <v>0</v>
      </c>
      <c r="D354" t="s">
        <v>282</v>
      </c>
      <c r="E354" t="s">
        <v>217</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25">
      <c r="A355" t="s">
        <v>291</v>
      </c>
      <c r="B355" t="s">
        <v>37</v>
      </c>
      <c r="C355" t="s">
        <v>0</v>
      </c>
      <c r="D355" t="s">
        <v>283</v>
      </c>
      <c r="E355" t="s">
        <v>219</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25">
      <c r="A356" t="s">
        <v>291</v>
      </c>
      <c r="B356" t="s">
        <v>37</v>
      </c>
      <c r="C356" t="s">
        <v>0</v>
      </c>
      <c r="D356" t="s">
        <v>283</v>
      </c>
      <c r="E356" t="s">
        <v>221</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25">
      <c r="A357" t="s">
        <v>291</v>
      </c>
      <c r="B357" t="s">
        <v>37</v>
      </c>
      <c r="C357" t="s">
        <v>0</v>
      </c>
      <c r="D357" t="s">
        <v>283</v>
      </c>
      <c r="E357" t="s">
        <v>222</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25">
      <c r="A358" t="s">
        <v>291</v>
      </c>
      <c r="B358" t="s">
        <v>37</v>
      </c>
      <c r="C358" t="s">
        <v>0</v>
      </c>
      <c r="D358" t="s">
        <v>283</v>
      </c>
      <c r="E358" t="s">
        <v>224</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25">
      <c r="A359" t="s">
        <v>291</v>
      </c>
      <c r="B359" t="s">
        <v>37</v>
      </c>
      <c r="C359" t="s">
        <v>0</v>
      </c>
      <c r="D359" t="s">
        <v>284</v>
      </c>
      <c r="E359" t="s">
        <v>225</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25">
      <c r="A360" t="s">
        <v>291</v>
      </c>
      <c r="B360" t="s">
        <v>37</v>
      </c>
      <c r="C360" t="s">
        <v>0</v>
      </c>
      <c r="D360" t="s">
        <v>284</v>
      </c>
      <c r="E360" t="s">
        <v>226</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25">
      <c r="A361" t="s">
        <v>291</v>
      </c>
      <c r="B361" t="s">
        <v>37</v>
      </c>
      <c r="C361" t="s">
        <v>0</v>
      </c>
      <c r="D361" t="s">
        <v>284</v>
      </c>
      <c r="E361" t="s">
        <v>229</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25">
      <c r="A362" t="s">
        <v>291</v>
      </c>
      <c r="B362" t="s">
        <v>37</v>
      </c>
      <c r="C362" t="s">
        <v>0</v>
      </c>
      <c r="D362" t="s">
        <v>284</v>
      </c>
      <c r="E362" t="s">
        <v>231</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25">
      <c r="A363" t="s">
        <v>291</v>
      </c>
      <c r="B363" t="s">
        <v>37</v>
      </c>
      <c r="C363" t="s">
        <v>0</v>
      </c>
      <c r="D363" t="s">
        <v>285</v>
      </c>
      <c r="E363" t="s">
        <v>232</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25">
      <c r="A364" t="s">
        <v>291</v>
      </c>
      <c r="B364" t="s">
        <v>37</v>
      </c>
      <c r="C364" t="s">
        <v>0</v>
      </c>
      <c r="D364" t="s">
        <v>285</v>
      </c>
      <c r="E364" t="s">
        <v>233</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25">
      <c r="A365" t="s">
        <v>291</v>
      </c>
      <c r="B365" t="s">
        <v>37</v>
      </c>
      <c r="C365" t="s">
        <v>0</v>
      </c>
      <c r="D365" t="s">
        <v>285</v>
      </c>
      <c r="E365" t="s">
        <v>235</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25">
      <c r="A366" t="s">
        <v>291</v>
      </c>
      <c r="B366" t="s">
        <v>37</v>
      </c>
      <c r="C366" t="s">
        <v>0</v>
      </c>
      <c r="D366" t="s">
        <v>285</v>
      </c>
      <c r="E366" t="s">
        <v>244</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25">
      <c r="A367" t="s">
        <v>291</v>
      </c>
      <c r="B367" t="s">
        <v>37</v>
      </c>
      <c r="C367" t="s">
        <v>0</v>
      </c>
      <c r="D367" t="s">
        <v>286</v>
      </c>
      <c r="E367" t="s">
        <v>247</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25">
      <c r="A368" t="s">
        <v>292</v>
      </c>
      <c r="B368" t="s">
        <v>38</v>
      </c>
      <c r="C368" t="s">
        <v>0</v>
      </c>
      <c r="D368" t="s">
        <v>271</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25">
      <c r="A369" t="s">
        <v>292</v>
      </c>
      <c r="B369" t="s">
        <v>38</v>
      </c>
      <c r="C369" t="s">
        <v>0</v>
      </c>
      <c r="D369" t="s">
        <v>271</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25">
      <c r="A370" t="s">
        <v>292</v>
      </c>
      <c r="B370" t="s">
        <v>38</v>
      </c>
      <c r="C370" t="s">
        <v>0</v>
      </c>
      <c r="D370" t="s">
        <v>271</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25">
      <c r="A371" t="s">
        <v>292</v>
      </c>
      <c r="B371" t="s">
        <v>38</v>
      </c>
      <c r="C371" t="s">
        <v>0</v>
      </c>
      <c r="D371" t="s">
        <v>271</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25">
      <c r="A372" t="s">
        <v>292</v>
      </c>
      <c r="B372" t="s">
        <v>38</v>
      </c>
      <c r="C372" t="s">
        <v>0</v>
      </c>
      <c r="D372" t="s">
        <v>272</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25">
      <c r="A373" t="s">
        <v>292</v>
      </c>
      <c r="B373" t="s">
        <v>38</v>
      </c>
      <c r="C373" t="s">
        <v>0</v>
      </c>
      <c r="D373" t="s">
        <v>272</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25">
      <c r="A374" t="s">
        <v>292</v>
      </c>
      <c r="B374" t="s">
        <v>38</v>
      </c>
      <c r="C374" t="s">
        <v>0</v>
      </c>
      <c r="D374" t="s">
        <v>272</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25">
      <c r="A375" t="s">
        <v>292</v>
      </c>
      <c r="B375" t="s">
        <v>38</v>
      </c>
      <c r="C375" t="s">
        <v>0</v>
      </c>
      <c r="D375" t="s">
        <v>272</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25">
      <c r="A376" t="s">
        <v>292</v>
      </c>
      <c r="B376" t="s">
        <v>38</v>
      </c>
      <c r="C376" t="s">
        <v>0</v>
      </c>
      <c r="D376" t="s">
        <v>273</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25">
      <c r="A377" t="s">
        <v>292</v>
      </c>
      <c r="B377" t="s">
        <v>38</v>
      </c>
      <c r="C377" t="s">
        <v>0</v>
      </c>
      <c r="D377" t="s">
        <v>273</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25">
      <c r="A378" t="s">
        <v>292</v>
      </c>
      <c r="B378" t="s">
        <v>38</v>
      </c>
      <c r="C378" t="s">
        <v>0</v>
      </c>
      <c r="D378" t="s">
        <v>273</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25">
      <c r="A379" t="s">
        <v>292</v>
      </c>
      <c r="B379" t="s">
        <v>38</v>
      </c>
      <c r="C379" t="s">
        <v>0</v>
      </c>
      <c r="D379" t="s">
        <v>273</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25">
      <c r="A380" t="s">
        <v>292</v>
      </c>
      <c r="B380" t="s">
        <v>38</v>
      </c>
      <c r="C380" t="s">
        <v>0</v>
      </c>
      <c r="D380" t="s">
        <v>274</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25">
      <c r="A381" t="s">
        <v>292</v>
      </c>
      <c r="B381" t="s">
        <v>38</v>
      </c>
      <c r="C381" t="s">
        <v>0</v>
      </c>
      <c r="D381" t="s">
        <v>274</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25">
      <c r="A382" t="s">
        <v>292</v>
      </c>
      <c r="B382" t="s">
        <v>38</v>
      </c>
      <c r="C382" t="s">
        <v>0</v>
      </c>
      <c r="D382" t="s">
        <v>274</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25">
      <c r="A383" t="s">
        <v>292</v>
      </c>
      <c r="B383" t="s">
        <v>38</v>
      </c>
      <c r="C383" t="s">
        <v>0</v>
      </c>
      <c r="D383" t="s">
        <v>274</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25">
      <c r="A384" t="s">
        <v>292</v>
      </c>
      <c r="B384" t="s">
        <v>38</v>
      </c>
      <c r="C384" t="s">
        <v>0</v>
      </c>
      <c r="D384" t="s">
        <v>275</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25">
      <c r="A385" t="s">
        <v>292</v>
      </c>
      <c r="B385" t="s">
        <v>38</v>
      </c>
      <c r="C385" t="s">
        <v>0</v>
      </c>
      <c r="D385" t="s">
        <v>275</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25">
      <c r="A386" t="s">
        <v>292</v>
      </c>
      <c r="B386" t="s">
        <v>38</v>
      </c>
      <c r="C386" t="s">
        <v>0</v>
      </c>
      <c r="D386" t="s">
        <v>275</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25">
      <c r="A387" t="s">
        <v>292</v>
      </c>
      <c r="B387" t="s">
        <v>38</v>
      </c>
      <c r="C387" t="s">
        <v>0</v>
      </c>
      <c r="D387" t="s">
        <v>275</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25">
      <c r="A388" t="s">
        <v>292</v>
      </c>
      <c r="B388" t="s">
        <v>38</v>
      </c>
      <c r="C388" t="s">
        <v>0</v>
      </c>
      <c r="D388" t="s">
        <v>276</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25">
      <c r="A389" t="s">
        <v>292</v>
      </c>
      <c r="B389" t="s">
        <v>38</v>
      </c>
      <c r="C389" t="s">
        <v>0</v>
      </c>
      <c r="D389" t="s">
        <v>276</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25">
      <c r="A390" t="s">
        <v>292</v>
      </c>
      <c r="B390" t="s">
        <v>38</v>
      </c>
      <c r="C390" t="s">
        <v>0</v>
      </c>
      <c r="D390" t="s">
        <v>276</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25">
      <c r="A391" t="s">
        <v>292</v>
      </c>
      <c r="B391" t="s">
        <v>38</v>
      </c>
      <c r="C391" t="s">
        <v>0</v>
      </c>
      <c r="D391" t="s">
        <v>276</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25">
      <c r="A392" t="s">
        <v>292</v>
      </c>
      <c r="B392" t="s">
        <v>38</v>
      </c>
      <c r="C392" t="s">
        <v>0</v>
      </c>
      <c r="D392" t="s">
        <v>277</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25">
      <c r="A393" t="s">
        <v>292</v>
      </c>
      <c r="B393" t="s">
        <v>38</v>
      </c>
      <c r="C393" t="s">
        <v>0</v>
      </c>
      <c r="D393" t="s">
        <v>277</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25">
      <c r="A394" t="s">
        <v>292</v>
      </c>
      <c r="B394" t="s">
        <v>38</v>
      </c>
      <c r="C394" t="s">
        <v>0</v>
      </c>
      <c r="D394" t="s">
        <v>277</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25">
      <c r="A395" t="s">
        <v>292</v>
      </c>
      <c r="B395" t="s">
        <v>38</v>
      </c>
      <c r="C395" t="s">
        <v>0</v>
      </c>
      <c r="D395" t="s">
        <v>277</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25">
      <c r="A396" t="s">
        <v>292</v>
      </c>
      <c r="B396" t="s">
        <v>38</v>
      </c>
      <c r="C396" t="s">
        <v>0</v>
      </c>
      <c r="D396" t="s">
        <v>278</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25">
      <c r="A397" t="s">
        <v>292</v>
      </c>
      <c r="B397" t="s">
        <v>38</v>
      </c>
      <c r="C397" t="s">
        <v>0</v>
      </c>
      <c r="D397" t="s">
        <v>278</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25">
      <c r="A398" t="s">
        <v>292</v>
      </c>
      <c r="B398" t="s">
        <v>38</v>
      </c>
      <c r="C398" t="s">
        <v>0</v>
      </c>
      <c r="D398" t="s">
        <v>278</v>
      </c>
      <c r="E398" t="s">
        <v>146</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25">
      <c r="A399" t="s">
        <v>292</v>
      </c>
      <c r="B399" t="s">
        <v>38</v>
      </c>
      <c r="C399" t="s">
        <v>0</v>
      </c>
      <c r="D399" t="s">
        <v>278</v>
      </c>
      <c r="E399" t="s">
        <v>147</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25">
      <c r="A400" t="s">
        <v>292</v>
      </c>
      <c r="B400" t="s">
        <v>38</v>
      </c>
      <c r="C400" t="s">
        <v>0</v>
      </c>
      <c r="D400" t="s">
        <v>279</v>
      </c>
      <c r="E400" t="s">
        <v>161</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25">
      <c r="A401" t="s">
        <v>292</v>
      </c>
      <c r="B401" t="s">
        <v>38</v>
      </c>
      <c r="C401" t="s">
        <v>0</v>
      </c>
      <c r="D401" t="s">
        <v>279</v>
      </c>
      <c r="E401" t="s">
        <v>163</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25">
      <c r="A402" t="s">
        <v>292</v>
      </c>
      <c r="B402" t="s">
        <v>38</v>
      </c>
      <c r="C402" t="s">
        <v>0</v>
      </c>
      <c r="D402" t="s">
        <v>279</v>
      </c>
      <c r="E402" t="s">
        <v>164</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25">
      <c r="A403" t="s">
        <v>292</v>
      </c>
      <c r="B403" t="s">
        <v>38</v>
      </c>
      <c r="C403" t="s">
        <v>0</v>
      </c>
      <c r="D403" t="s">
        <v>279</v>
      </c>
      <c r="E403" t="s">
        <v>166</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25">
      <c r="A404" t="s">
        <v>292</v>
      </c>
      <c r="B404" t="s">
        <v>38</v>
      </c>
      <c r="C404" t="s">
        <v>0</v>
      </c>
      <c r="D404" t="s">
        <v>280</v>
      </c>
      <c r="E404" t="s">
        <v>167</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25">
      <c r="A405" t="s">
        <v>292</v>
      </c>
      <c r="B405" t="s">
        <v>38</v>
      </c>
      <c r="C405" t="s">
        <v>0</v>
      </c>
      <c r="D405" t="s">
        <v>280</v>
      </c>
      <c r="E405" t="s">
        <v>171</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25">
      <c r="A406" t="s">
        <v>292</v>
      </c>
      <c r="B406" t="s">
        <v>38</v>
      </c>
      <c r="C406" t="s">
        <v>0</v>
      </c>
      <c r="D406" t="s">
        <v>280</v>
      </c>
      <c r="E406" t="s">
        <v>174</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25">
      <c r="A407" t="s">
        <v>292</v>
      </c>
      <c r="B407" t="s">
        <v>38</v>
      </c>
      <c r="C407" t="s">
        <v>0</v>
      </c>
      <c r="D407" t="s">
        <v>280</v>
      </c>
      <c r="E407" t="s">
        <v>176</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25">
      <c r="A408" t="s">
        <v>292</v>
      </c>
      <c r="B408" t="s">
        <v>38</v>
      </c>
      <c r="C408" t="s">
        <v>0</v>
      </c>
      <c r="D408" t="s">
        <v>281</v>
      </c>
      <c r="E408" t="s">
        <v>195</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25">
      <c r="A409" t="s">
        <v>292</v>
      </c>
      <c r="B409" t="s">
        <v>38</v>
      </c>
      <c r="C409" t="s">
        <v>0</v>
      </c>
      <c r="D409" t="s">
        <v>281</v>
      </c>
      <c r="E409" t="s">
        <v>206</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25">
      <c r="A410" t="s">
        <v>292</v>
      </c>
      <c r="B410" t="s">
        <v>38</v>
      </c>
      <c r="C410" t="s">
        <v>0</v>
      </c>
      <c r="D410" t="s">
        <v>281</v>
      </c>
      <c r="E410" t="s">
        <v>207</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25">
      <c r="A411" t="s">
        <v>292</v>
      </c>
      <c r="B411" t="s">
        <v>38</v>
      </c>
      <c r="C411" t="s">
        <v>0</v>
      </c>
      <c r="D411" t="s">
        <v>281</v>
      </c>
      <c r="E411" t="s">
        <v>212</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25">
      <c r="A412" t="s">
        <v>292</v>
      </c>
      <c r="B412" t="s">
        <v>38</v>
      </c>
      <c r="C412" t="s">
        <v>0</v>
      </c>
      <c r="D412" t="s">
        <v>282</v>
      </c>
      <c r="E412" t="s">
        <v>213</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25">
      <c r="A413" t="s">
        <v>292</v>
      </c>
      <c r="B413" t="s">
        <v>38</v>
      </c>
      <c r="C413" t="s">
        <v>0</v>
      </c>
      <c r="D413" t="s">
        <v>282</v>
      </c>
      <c r="E413" t="s">
        <v>214</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25">
      <c r="A414" t="s">
        <v>292</v>
      </c>
      <c r="B414" t="s">
        <v>38</v>
      </c>
      <c r="C414" t="s">
        <v>0</v>
      </c>
      <c r="D414" t="s">
        <v>282</v>
      </c>
      <c r="E414" t="s">
        <v>215</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25">
      <c r="A415" t="s">
        <v>292</v>
      </c>
      <c r="B415" t="s">
        <v>38</v>
      </c>
      <c r="C415" t="s">
        <v>0</v>
      </c>
      <c r="D415" t="s">
        <v>282</v>
      </c>
      <c r="E415" t="s">
        <v>217</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25">
      <c r="A416" t="s">
        <v>292</v>
      </c>
      <c r="B416" t="s">
        <v>38</v>
      </c>
      <c r="C416" t="s">
        <v>0</v>
      </c>
      <c r="D416" t="s">
        <v>283</v>
      </c>
      <c r="E416" t="s">
        <v>219</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25">
      <c r="A417" t="s">
        <v>292</v>
      </c>
      <c r="B417" t="s">
        <v>38</v>
      </c>
      <c r="C417" t="s">
        <v>0</v>
      </c>
      <c r="D417" t="s">
        <v>283</v>
      </c>
      <c r="E417" t="s">
        <v>221</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25">
      <c r="A418" t="s">
        <v>292</v>
      </c>
      <c r="B418" t="s">
        <v>38</v>
      </c>
      <c r="C418" t="s">
        <v>0</v>
      </c>
      <c r="D418" t="s">
        <v>283</v>
      </c>
      <c r="E418" t="s">
        <v>222</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25">
      <c r="A419" t="s">
        <v>292</v>
      </c>
      <c r="B419" t="s">
        <v>38</v>
      </c>
      <c r="C419" t="s">
        <v>0</v>
      </c>
      <c r="D419" t="s">
        <v>283</v>
      </c>
      <c r="E419" t="s">
        <v>224</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25">
      <c r="A420" t="s">
        <v>292</v>
      </c>
      <c r="B420" t="s">
        <v>38</v>
      </c>
      <c r="C420" t="s">
        <v>0</v>
      </c>
      <c r="D420" t="s">
        <v>284</v>
      </c>
      <c r="E420" t="s">
        <v>225</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25">
      <c r="A421" t="s">
        <v>292</v>
      </c>
      <c r="B421" t="s">
        <v>38</v>
      </c>
      <c r="C421" t="s">
        <v>0</v>
      </c>
      <c r="D421" t="s">
        <v>284</v>
      </c>
      <c r="E421" t="s">
        <v>226</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25">
      <c r="A422" t="s">
        <v>292</v>
      </c>
      <c r="B422" t="s">
        <v>38</v>
      </c>
      <c r="C422" t="s">
        <v>0</v>
      </c>
      <c r="D422" t="s">
        <v>284</v>
      </c>
      <c r="E422" t="s">
        <v>229</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25">
      <c r="A423" t="s">
        <v>292</v>
      </c>
      <c r="B423" t="s">
        <v>38</v>
      </c>
      <c r="C423" t="s">
        <v>0</v>
      </c>
      <c r="D423" t="s">
        <v>284</v>
      </c>
      <c r="E423" t="s">
        <v>231</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25">
      <c r="A424" t="s">
        <v>292</v>
      </c>
      <c r="B424" t="s">
        <v>38</v>
      </c>
      <c r="C424" t="s">
        <v>0</v>
      </c>
      <c r="D424" t="s">
        <v>285</v>
      </c>
      <c r="E424" t="s">
        <v>232</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25">
      <c r="A425" t="s">
        <v>292</v>
      </c>
      <c r="B425" t="s">
        <v>38</v>
      </c>
      <c r="C425" t="s">
        <v>0</v>
      </c>
      <c r="D425" t="s">
        <v>285</v>
      </c>
      <c r="E425" t="s">
        <v>233</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25">
      <c r="A426" t="s">
        <v>292</v>
      </c>
      <c r="B426" t="s">
        <v>38</v>
      </c>
      <c r="C426" t="s">
        <v>0</v>
      </c>
      <c r="D426" t="s">
        <v>285</v>
      </c>
      <c r="E426" t="s">
        <v>235</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25">
      <c r="A427" t="s">
        <v>292</v>
      </c>
      <c r="B427" t="s">
        <v>38</v>
      </c>
      <c r="C427" t="s">
        <v>0</v>
      </c>
      <c r="D427" t="s">
        <v>285</v>
      </c>
      <c r="E427" t="s">
        <v>244</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25">
      <c r="A428" t="s">
        <v>292</v>
      </c>
      <c r="B428" t="s">
        <v>38</v>
      </c>
      <c r="C428" t="s">
        <v>0</v>
      </c>
      <c r="D428" t="s">
        <v>286</v>
      </c>
      <c r="E428" t="s">
        <v>247</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25">
      <c r="A429" t="s">
        <v>293</v>
      </c>
      <c r="B429" t="s">
        <v>39</v>
      </c>
      <c r="C429" t="s">
        <v>0</v>
      </c>
      <c r="D429" t="s">
        <v>271</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25">
      <c r="A430" t="s">
        <v>293</v>
      </c>
      <c r="B430" t="s">
        <v>39</v>
      </c>
      <c r="C430" t="s">
        <v>0</v>
      </c>
      <c r="D430" t="s">
        <v>271</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25">
      <c r="A431" t="s">
        <v>293</v>
      </c>
      <c r="B431" t="s">
        <v>39</v>
      </c>
      <c r="C431" t="s">
        <v>0</v>
      </c>
      <c r="D431" t="s">
        <v>271</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25">
      <c r="A432" t="s">
        <v>293</v>
      </c>
      <c r="B432" t="s">
        <v>39</v>
      </c>
      <c r="C432" t="s">
        <v>0</v>
      </c>
      <c r="D432" t="s">
        <v>271</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25">
      <c r="A433" t="s">
        <v>293</v>
      </c>
      <c r="B433" t="s">
        <v>39</v>
      </c>
      <c r="C433" t="s">
        <v>0</v>
      </c>
      <c r="D433" t="s">
        <v>272</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25">
      <c r="A434" t="s">
        <v>293</v>
      </c>
      <c r="B434" t="s">
        <v>39</v>
      </c>
      <c r="C434" t="s">
        <v>0</v>
      </c>
      <c r="D434" t="s">
        <v>272</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25">
      <c r="A435" t="s">
        <v>293</v>
      </c>
      <c r="B435" t="s">
        <v>39</v>
      </c>
      <c r="C435" t="s">
        <v>0</v>
      </c>
      <c r="D435" t="s">
        <v>272</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25">
      <c r="A436" t="s">
        <v>293</v>
      </c>
      <c r="B436" t="s">
        <v>39</v>
      </c>
      <c r="C436" t="s">
        <v>0</v>
      </c>
      <c r="D436" t="s">
        <v>272</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25">
      <c r="A437" t="s">
        <v>293</v>
      </c>
      <c r="B437" t="s">
        <v>39</v>
      </c>
      <c r="C437" t="s">
        <v>0</v>
      </c>
      <c r="D437" t="s">
        <v>273</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25">
      <c r="A438" t="s">
        <v>293</v>
      </c>
      <c r="B438" t="s">
        <v>39</v>
      </c>
      <c r="C438" t="s">
        <v>0</v>
      </c>
      <c r="D438" t="s">
        <v>273</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25">
      <c r="A439" t="s">
        <v>293</v>
      </c>
      <c r="B439" t="s">
        <v>39</v>
      </c>
      <c r="C439" t="s">
        <v>0</v>
      </c>
      <c r="D439" t="s">
        <v>273</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25">
      <c r="A440" t="s">
        <v>293</v>
      </c>
      <c r="B440" t="s">
        <v>39</v>
      </c>
      <c r="C440" t="s">
        <v>0</v>
      </c>
      <c r="D440" t="s">
        <v>273</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25">
      <c r="A441" t="s">
        <v>293</v>
      </c>
      <c r="B441" t="s">
        <v>39</v>
      </c>
      <c r="C441" t="s">
        <v>0</v>
      </c>
      <c r="D441" t="s">
        <v>274</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25">
      <c r="A442" t="s">
        <v>293</v>
      </c>
      <c r="B442" t="s">
        <v>39</v>
      </c>
      <c r="C442" t="s">
        <v>0</v>
      </c>
      <c r="D442" t="s">
        <v>274</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25">
      <c r="A443" t="s">
        <v>293</v>
      </c>
      <c r="B443" t="s">
        <v>39</v>
      </c>
      <c r="C443" t="s">
        <v>0</v>
      </c>
      <c r="D443" t="s">
        <v>274</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25">
      <c r="A444" t="s">
        <v>293</v>
      </c>
      <c r="B444" t="s">
        <v>39</v>
      </c>
      <c r="C444" t="s">
        <v>0</v>
      </c>
      <c r="D444" t="s">
        <v>274</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25">
      <c r="A445" t="s">
        <v>293</v>
      </c>
      <c r="B445" t="s">
        <v>39</v>
      </c>
      <c r="C445" t="s">
        <v>0</v>
      </c>
      <c r="D445" t="s">
        <v>275</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25">
      <c r="A446" t="s">
        <v>293</v>
      </c>
      <c r="B446" t="s">
        <v>39</v>
      </c>
      <c r="C446" t="s">
        <v>0</v>
      </c>
      <c r="D446" t="s">
        <v>275</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25">
      <c r="A447" t="s">
        <v>293</v>
      </c>
      <c r="B447" t="s">
        <v>39</v>
      </c>
      <c r="C447" t="s">
        <v>0</v>
      </c>
      <c r="D447" t="s">
        <v>275</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25">
      <c r="A448" t="s">
        <v>293</v>
      </c>
      <c r="B448" t="s">
        <v>39</v>
      </c>
      <c r="C448" t="s">
        <v>0</v>
      </c>
      <c r="D448" t="s">
        <v>275</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25">
      <c r="A449" t="s">
        <v>293</v>
      </c>
      <c r="B449" t="s">
        <v>39</v>
      </c>
      <c r="C449" t="s">
        <v>0</v>
      </c>
      <c r="D449" t="s">
        <v>276</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25">
      <c r="A450" t="s">
        <v>293</v>
      </c>
      <c r="B450" t="s">
        <v>39</v>
      </c>
      <c r="C450" t="s">
        <v>0</v>
      </c>
      <c r="D450" t="s">
        <v>276</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25">
      <c r="A451" t="s">
        <v>293</v>
      </c>
      <c r="B451" t="s">
        <v>39</v>
      </c>
      <c r="C451" t="s">
        <v>0</v>
      </c>
      <c r="D451" t="s">
        <v>276</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25">
      <c r="A452" t="s">
        <v>293</v>
      </c>
      <c r="B452" t="s">
        <v>39</v>
      </c>
      <c r="C452" t="s">
        <v>0</v>
      </c>
      <c r="D452" t="s">
        <v>276</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25">
      <c r="A453" t="s">
        <v>293</v>
      </c>
      <c r="B453" t="s">
        <v>39</v>
      </c>
      <c r="C453" t="s">
        <v>0</v>
      </c>
      <c r="D453" t="s">
        <v>277</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25">
      <c r="A454" t="s">
        <v>293</v>
      </c>
      <c r="B454" t="s">
        <v>39</v>
      </c>
      <c r="C454" t="s">
        <v>0</v>
      </c>
      <c r="D454" t="s">
        <v>277</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25">
      <c r="A455" t="s">
        <v>293</v>
      </c>
      <c r="B455" t="s">
        <v>39</v>
      </c>
      <c r="C455" t="s">
        <v>0</v>
      </c>
      <c r="D455" t="s">
        <v>277</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25">
      <c r="A456" t="s">
        <v>293</v>
      </c>
      <c r="B456" t="s">
        <v>39</v>
      </c>
      <c r="C456" t="s">
        <v>0</v>
      </c>
      <c r="D456" t="s">
        <v>277</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25">
      <c r="A457" t="s">
        <v>293</v>
      </c>
      <c r="B457" t="s">
        <v>39</v>
      </c>
      <c r="C457" t="s">
        <v>0</v>
      </c>
      <c r="D457" t="s">
        <v>278</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25">
      <c r="A458" t="s">
        <v>293</v>
      </c>
      <c r="B458" t="s">
        <v>39</v>
      </c>
      <c r="C458" t="s">
        <v>0</v>
      </c>
      <c r="D458" t="s">
        <v>278</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25">
      <c r="A459" t="s">
        <v>293</v>
      </c>
      <c r="B459" t="s">
        <v>39</v>
      </c>
      <c r="C459" t="s">
        <v>0</v>
      </c>
      <c r="D459" t="s">
        <v>278</v>
      </c>
      <c r="E459" t="s">
        <v>146</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25">
      <c r="A460" t="s">
        <v>293</v>
      </c>
      <c r="B460" t="s">
        <v>39</v>
      </c>
      <c r="C460" t="s">
        <v>0</v>
      </c>
      <c r="D460" t="s">
        <v>278</v>
      </c>
      <c r="E460" t="s">
        <v>147</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25">
      <c r="A461" t="s">
        <v>293</v>
      </c>
      <c r="B461" t="s">
        <v>39</v>
      </c>
      <c r="C461" t="s">
        <v>0</v>
      </c>
      <c r="D461" t="s">
        <v>279</v>
      </c>
      <c r="E461" t="s">
        <v>161</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25">
      <c r="A462" t="s">
        <v>293</v>
      </c>
      <c r="B462" t="s">
        <v>39</v>
      </c>
      <c r="C462" t="s">
        <v>0</v>
      </c>
      <c r="D462" t="s">
        <v>279</v>
      </c>
      <c r="E462" t="s">
        <v>163</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25">
      <c r="A463" t="s">
        <v>293</v>
      </c>
      <c r="B463" t="s">
        <v>39</v>
      </c>
      <c r="C463" t="s">
        <v>0</v>
      </c>
      <c r="D463" t="s">
        <v>279</v>
      </c>
      <c r="E463" t="s">
        <v>164</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25">
      <c r="A464" t="s">
        <v>293</v>
      </c>
      <c r="B464" t="s">
        <v>39</v>
      </c>
      <c r="C464" t="s">
        <v>0</v>
      </c>
      <c r="D464" t="s">
        <v>279</v>
      </c>
      <c r="E464" t="s">
        <v>166</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25">
      <c r="A465" t="s">
        <v>293</v>
      </c>
      <c r="B465" t="s">
        <v>39</v>
      </c>
      <c r="C465" t="s">
        <v>0</v>
      </c>
      <c r="D465" t="s">
        <v>280</v>
      </c>
      <c r="E465" t="s">
        <v>167</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25">
      <c r="A466" t="s">
        <v>293</v>
      </c>
      <c r="B466" t="s">
        <v>39</v>
      </c>
      <c r="C466" t="s">
        <v>0</v>
      </c>
      <c r="D466" t="s">
        <v>280</v>
      </c>
      <c r="E466" t="s">
        <v>171</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25">
      <c r="A467" t="s">
        <v>293</v>
      </c>
      <c r="B467" t="s">
        <v>39</v>
      </c>
      <c r="C467" t="s">
        <v>0</v>
      </c>
      <c r="D467" t="s">
        <v>280</v>
      </c>
      <c r="E467" t="s">
        <v>174</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25">
      <c r="A468" t="s">
        <v>293</v>
      </c>
      <c r="B468" t="s">
        <v>39</v>
      </c>
      <c r="C468" t="s">
        <v>0</v>
      </c>
      <c r="D468" t="s">
        <v>280</v>
      </c>
      <c r="E468" t="s">
        <v>176</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25">
      <c r="A469" t="s">
        <v>293</v>
      </c>
      <c r="B469" t="s">
        <v>39</v>
      </c>
      <c r="C469" t="s">
        <v>0</v>
      </c>
      <c r="D469" t="s">
        <v>281</v>
      </c>
      <c r="E469" t="s">
        <v>195</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25">
      <c r="A470" t="s">
        <v>293</v>
      </c>
      <c r="B470" t="s">
        <v>39</v>
      </c>
      <c r="C470" t="s">
        <v>0</v>
      </c>
      <c r="D470" t="s">
        <v>281</v>
      </c>
      <c r="E470" t="s">
        <v>206</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25">
      <c r="A471" t="s">
        <v>293</v>
      </c>
      <c r="B471" t="s">
        <v>39</v>
      </c>
      <c r="C471" t="s">
        <v>0</v>
      </c>
      <c r="D471" t="s">
        <v>281</v>
      </c>
      <c r="E471" t="s">
        <v>207</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25">
      <c r="A472" t="s">
        <v>293</v>
      </c>
      <c r="B472" t="s">
        <v>39</v>
      </c>
      <c r="C472" t="s">
        <v>0</v>
      </c>
      <c r="D472" t="s">
        <v>281</v>
      </c>
      <c r="E472" t="s">
        <v>212</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25">
      <c r="A473" t="s">
        <v>293</v>
      </c>
      <c r="B473" t="s">
        <v>39</v>
      </c>
      <c r="C473" t="s">
        <v>0</v>
      </c>
      <c r="D473" t="s">
        <v>282</v>
      </c>
      <c r="E473" t="s">
        <v>213</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25">
      <c r="A474" t="s">
        <v>293</v>
      </c>
      <c r="B474" t="s">
        <v>39</v>
      </c>
      <c r="C474" t="s">
        <v>0</v>
      </c>
      <c r="D474" t="s">
        <v>282</v>
      </c>
      <c r="E474" t="s">
        <v>214</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25">
      <c r="A475" t="s">
        <v>293</v>
      </c>
      <c r="B475" t="s">
        <v>39</v>
      </c>
      <c r="C475" t="s">
        <v>0</v>
      </c>
      <c r="D475" t="s">
        <v>282</v>
      </c>
      <c r="E475" t="s">
        <v>215</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25">
      <c r="A476" t="s">
        <v>293</v>
      </c>
      <c r="B476" t="s">
        <v>39</v>
      </c>
      <c r="C476" t="s">
        <v>0</v>
      </c>
      <c r="D476" t="s">
        <v>282</v>
      </c>
      <c r="E476" t="s">
        <v>217</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25">
      <c r="A477" t="s">
        <v>293</v>
      </c>
      <c r="B477" t="s">
        <v>39</v>
      </c>
      <c r="C477" t="s">
        <v>0</v>
      </c>
      <c r="D477" t="s">
        <v>283</v>
      </c>
      <c r="E477" t="s">
        <v>219</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25">
      <c r="A478" t="s">
        <v>293</v>
      </c>
      <c r="B478" t="s">
        <v>39</v>
      </c>
      <c r="C478" t="s">
        <v>0</v>
      </c>
      <c r="D478" t="s">
        <v>283</v>
      </c>
      <c r="E478" t="s">
        <v>221</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25">
      <c r="A479" t="s">
        <v>293</v>
      </c>
      <c r="B479" t="s">
        <v>39</v>
      </c>
      <c r="C479" t="s">
        <v>0</v>
      </c>
      <c r="D479" t="s">
        <v>283</v>
      </c>
      <c r="E479" t="s">
        <v>222</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25">
      <c r="A480" t="s">
        <v>293</v>
      </c>
      <c r="B480" t="s">
        <v>39</v>
      </c>
      <c r="C480" t="s">
        <v>0</v>
      </c>
      <c r="D480" t="s">
        <v>283</v>
      </c>
      <c r="E480" t="s">
        <v>224</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25">
      <c r="A481" t="s">
        <v>293</v>
      </c>
      <c r="B481" t="s">
        <v>39</v>
      </c>
      <c r="C481" t="s">
        <v>0</v>
      </c>
      <c r="D481" t="s">
        <v>284</v>
      </c>
      <c r="E481" t="s">
        <v>225</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25">
      <c r="A482" t="s">
        <v>293</v>
      </c>
      <c r="B482" t="s">
        <v>39</v>
      </c>
      <c r="C482" t="s">
        <v>0</v>
      </c>
      <c r="D482" t="s">
        <v>284</v>
      </c>
      <c r="E482" t="s">
        <v>226</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25">
      <c r="A483" t="s">
        <v>293</v>
      </c>
      <c r="B483" t="s">
        <v>39</v>
      </c>
      <c r="C483" t="s">
        <v>0</v>
      </c>
      <c r="D483" t="s">
        <v>284</v>
      </c>
      <c r="E483" t="s">
        <v>229</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25">
      <c r="A484" t="s">
        <v>293</v>
      </c>
      <c r="B484" t="s">
        <v>39</v>
      </c>
      <c r="C484" t="s">
        <v>0</v>
      </c>
      <c r="D484" t="s">
        <v>284</v>
      </c>
      <c r="E484" t="s">
        <v>231</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25">
      <c r="A485" t="s">
        <v>293</v>
      </c>
      <c r="B485" t="s">
        <v>39</v>
      </c>
      <c r="C485" t="s">
        <v>0</v>
      </c>
      <c r="D485" t="s">
        <v>285</v>
      </c>
      <c r="E485" t="s">
        <v>232</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25">
      <c r="A486" t="s">
        <v>293</v>
      </c>
      <c r="B486" t="s">
        <v>39</v>
      </c>
      <c r="C486" t="s">
        <v>0</v>
      </c>
      <c r="D486" t="s">
        <v>285</v>
      </c>
      <c r="E486" t="s">
        <v>233</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25">
      <c r="A487" t="s">
        <v>293</v>
      </c>
      <c r="B487" t="s">
        <v>39</v>
      </c>
      <c r="C487" t="s">
        <v>0</v>
      </c>
      <c r="D487" t="s">
        <v>285</v>
      </c>
      <c r="E487" t="s">
        <v>235</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25">
      <c r="A488" t="s">
        <v>293</v>
      </c>
      <c r="B488" t="s">
        <v>39</v>
      </c>
      <c r="C488" t="s">
        <v>0</v>
      </c>
      <c r="D488" t="s">
        <v>285</v>
      </c>
      <c r="E488" t="s">
        <v>244</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25">
      <c r="A489" t="s">
        <v>293</v>
      </c>
      <c r="B489" t="s">
        <v>39</v>
      </c>
      <c r="C489" t="s">
        <v>0</v>
      </c>
      <c r="D489" t="s">
        <v>286</v>
      </c>
      <c r="E489" t="s">
        <v>247</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25">
      <c r="A490" t="s">
        <v>294</v>
      </c>
      <c r="B490" t="s">
        <v>4</v>
      </c>
      <c r="C490" t="s">
        <v>0</v>
      </c>
      <c r="D490" t="s">
        <v>271</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25">
      <c r="A491" t="s">
        <v>294</v>
      </c>
      <c r="B491" t="s">
        <v>4</v>
      </c>
      <c r="C491" t="s">
        <v>0</v>
      </c>
      <c r="D491" t="s">
        <v>271</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25">
      <c r="A492" t="s">
        <v>294</v>
      </c>
      <c r="B492" t="s">
        <v>4</v>
      </c>
      <c r="C492" t="s">
        <v>0</v>
      </c>
      <c r="D492" t="s">
        <v>271</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25">
      <c r="A493" t="s">
        <v>294</v>
      </c>
      <c r="B493" t="s">
        <v>4</v>
      </c>
      <c r="C493" t="s">
        <v>0</v>
      </c>
      <c r="D493" t="s">
        <v>271</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25">
      <c r="A494" t="s">
        <v>294</v>
      </c>
      <c r="B494" t="s">
        <v>4</v>
      </c>
      <c r="C494" t="s">
        <v>0</v>
      </c>
      <c r="D494" t="s">
        <v>272</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25">
      <c r="A495" t="s">
        <v>294</v>
      </c>
      <c r="B495" t="s">
        <v>4</v>
      </c>
      <c r="C495" t="s">
        <v>0</v>
      </c>
      <c r="D495" t="s">
        <v>272</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25">
      <c r="A496" t="s">
        <v>294</v>
      </c>
      <c r="B496" t="s">
        <v>4</v>
      </c>
      <c r="C496" t="s">
        <v>0</v>
      </c>
      <c r="D496" t="s">
        <v>272</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25">
      <c r="A497" t="s">
        <v>294</v>
      </c>
      <c r="B497" t="s">
        <v>4</v>
      </c>
      <c r="C497" t="s">
        <v>0</v>
      </c>
      <c r="D497" t="s">
        <v>272</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25">
      <c r="A498" t="s">
        <v>294</v>
      </c>
      <c r="B498" t="s">
        <v>4</v>
      </c>
      <c r="C498" t="s">
        <v>0</v>
      </c>
      <c r="D498" t="s">
        <v>273</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25">
      <c r="A499" t="s">
        <v>294</v>
      </c>
      <c r="B499" t="s">
        <v>4</v>
      </c>
      <c r="C499" t="s">
        <v>0</v>
      </c>
      <c r="D499" t="s">
        <v>273</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25">
      <c r="A500" t="s">
        <v>294</v>
      </c>
      <c r="B500" t="s">
        <v>4</v>
      </c>
      <c r="C500" t="s">
        <v>0</v>
      </c>
      <c r="D500" t="s">
        <v>273</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25">
      <c r="A501" t="s">
        <v>294</v>
      </c>
      <c r="B501" t="s">
        <v>4</v>
      </c>
      <c r="C501" t="s">
        <v>0</v>
      </c>
      <c r="D501" t="s">
        <v>273</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25">
      <c r="A502" t="s">
        <v>294</v>
      </c>
      <c r="B502" t="s">
        <v>4</v>
      </c>
      <c r="C502" t="s">
        <v>0</v>
      </c>
      <c r="D502" t="s">
        <v>274</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25">
      <c r="A503" t="s">
        <v>294</v>
      </c>
      <c r="B503" t="s">
        <v>4</v>
      </c>
      <c r="C503" t="s">
        <v>0</v>
      </c>
      <c r="D503" t="s">
        <v>274</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25">
      <c r="A504" t="s">
        <v>294</v>
      </c>
      <c r="B504" t="s">
        <v>4</v>
      </c>
      <c r="C504" t="s">
        <v>0</v>
      </c>
      <c r="D504" t="s">
        <v>274</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25">
      <c r="A505" t="s">
        <v>294</v>
      </c>
      <c r="B505" t="s">
        <v>4</v>
      </c>
      <c r="C505" t="s">
        <v>0</v>
      </c>
      <c r="D505" t="s">
        <v>274</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25">
      <c r="A506" t="s">
        <v>294</v>
      </c>
      <c r="B506" t="s">
        <v>4</v>
      </c>
      <c r="C506" t="s">
        <v>0</v>
      </c>
      <c r="D506" t="s">
        <v>275</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25">
      <c r="A507" t="s">
        <v>294</v>
      </c>
      <c r="B507" t="s">
        <v>4</v>
      </c>
      <c r="C507" t="s">
        <v>0</v>
      </c>
      <c r="D507" t="s">
        <v>275</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25">
      <c r="A508" t="s">
        <v>294</v>
      </c>
      <c r="B508" t="s">
        <v>4</v>
      </c>
      <c r="C508" t="s">
        <v>0</v>
      </c>
      <c r="D508" t="s">
        <v>275</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25">
      <c r="A509" t="s">
        <v>294</v>
      </c>
      <c r="B509" t="s">
        <v>4</v>
      </c>
      <c r="C509" t="s">
        <v>0</v>
      </c>
      <c r="D509" t="s">
        <v>275</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25">
      <c r="A510" t="s">
        <v>294</v>
      </c>
      <c r="B510" t="s">
        <v>4</v>
      </c>
      <c r="C510" t="s">
        <v>0</v>
      </c>
      <c r="D510" t="s">
        <v>276</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25">
      <c r="A511" t="s">
        <v>294</v>
      </c>
      <c r="B511" t="s">
        <v>4</v>
      </c>
      <c r="C511" t="s">
        <v>0</v>
      </c>
      <c r="D511" t="s">
        <v>276</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25">
      <c r="A512" t="s">
        <v>294</v>
      </c>
      <c r="B512" t="s">
        <v>4</v>
      </c>
      <c r="C512" t="s">
        <v>0</v>
      </c>
      <c r="D512" t="s">
        <v>276</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25">
      <c r="A513" t="s">
        <v>294</v>
      </c>
      <c r="B513" t="s">
        <v>4</v>
      </c>
      <c r="C513" t="s">
        <v>0</v>
      </c>
      <c r="D513" t="s">
        <v>276</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25">
      <c r="A514" t="s">
        <v>294</v>
      </c>
      <c r="B514" t="s">
        <v>4</v>
      </c>
      <c r="C514" t="s">
        <v>0</v>
      </c>
      <c r="D514" t="s">
        <v>277</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25">
      <c r="A515" t="s">
        <v>294</v>
      </c>
      <c r="B515" t="s">
        <v>4</v>
      </c>
      <c r="C515" t="s">
        <v>0</v>
      </c>
      <c r="D515" t="s">
        <v>277</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25">
      <c r="A516" t="s">
        <v>294</v>
      </c>
      <c r="B516" t="s">
        <v>4</v>
      </c>
      <c r="C516" t="s">
        <v>0</v>
      </c>
      <c r="D516" t="s">
        <v>277</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25">
      <c r="A517" t="s">
        <v>294</v>
      </c>
      <c r="B517" t="s">
        <v>4</v>
      </c>
      <c r="C517" t="s">
        <v>0</v>
      </c>
      <c r="D517" t="s">
        <v>277</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25">
      <c r="A518" t="s">
        <v>294</v>
      </c>
      <c r="B518" t="s">
        <v>4</v>
      </c>
      <c r="C518" t="s">
        <v>0</v>
      </c>
      <c r="D518" t="s">
        <v>278</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25">
      <c r="A519" t="s">
        <v>294</v>
      </c>
      <c r="B519" t="s">
        <v>4</v>
      </c>
      <c r="C519" t="s">
        <v>0</v>
      </c>
      <c r="D519" t="s">
        <v>278</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25">
      <c r="A520" t="s">
        <v>294</v>
      </c>
      <c r="B520" t="s">
        <v>4</v>
      </c>
      <c r="C520" t="s">
        <v>0</v>
      </c>
      <c r="D520" t="s">
        <v>278</v>
      </c>
      <c r="E520" t="s">
        <v>146</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25">
      <c r="A521" t="s">
        <v>294</v>
      </c>
      <c r="B521" t="s">
        <v>4</v>
      </c>
      <c r="C521" t="s">
        <v>0</v>
      </c>
      <c r="D521" t="s">
        <v>278</v>
      </c>
      <c r="E521" t="s">
        <v>147</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25">
      <c r="A522" t="s">
        <v>294</v>
      </c>
      <c r="B522" t="s">
        <v>4</v>
      </c>
      <c r="C522" t="s">
        <v>0</v>
      </c>
      <c r="D522" t="s">
        <v>279</v>
      </c>
      <c r="E522" t="s">
        <v>161</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25">
      <c r="A523" t="s">
        <v>294</v>
      </c>
      <c r="B523" t="s">
        <v>4</v>
      </c>
      <c r="C523" t="s">
        <v>0</v>
      </c>
      <c r="D523" t="s">
        <v>279</v>
      </c>
      <c r="E523" t="s">
        <v>163</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25">
      <c r="A524" t="s">
        <v>294</v>
      </c>
      <c r="B524" t="s">
        <v>4</v>
      </c>
      <c r="C524" t="s">
        <v>0</v>
      </c>
      <c r="D524" t="s">
        <v>279</v>
      </c>
      <c r="E524" t="s">
        <v>164</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25">
      <c r="A525" t="s">
        <v>294</v>
      </c>
      <c r="B525" t="s">
        <v>4</v>
      </c>
      <c r="C525" t="s">
        <v>0</v>
      </c>
      <c r="D525" t="s">
        <v>279</v>
      </c>
      <c r="E525" t="s">
        <v>166</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25">
      <c r="A526" t="s">
        <v>294</v>
      </c>
      <c r="B526" t="s">
        <v>4</v>
      </c>
      <c r="C526" t="s">
        <v>0</v>
      </c>
      <c r="D526" t="s">
        <v>280</v>
      </c>
      <c r="E526" t="s">
        <v>167</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25">
      <c r="A527" t="s">
        <v>294</v>
      </c>
      <c r="B527" t="s">
        <v>4</v>
      </c>
      <c r="C527" t="s">
        <v>0</v>
      </c>
      <c r="D527" t="s">
        <v>280</v>
      </c>
      <c r="E527" t="s">
        <v>171</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25">
      <c r="A528" t="s">
        <v>294</v>
      </c>
      <c r="B528" t="s">
        <v>4</v>
      </c>
      <c r="C528" t="s">
        <v>0</v>
      </c>
      <c r="D528" t="s">
        <v>280</v>
      </c>
      <c r="E528" t="s">
        <v>174</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25">
      <c r="A529" t="s">
        <v>294</v>
      </c>
      <c r="B529" t="s">
        <v>4</v>
      </c>
      <c r="C529" t="s">
        <v>0</v>
      </c>
      <c r="D529" t="s">
        <v>280</v>
      </c>
      <c r="E529" t="s">
        <v>176</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25">
      <c r="A530" t="s">
        <v>294</v>
      </c>
      <c r="B530" t="s">
        <v>4</v>
      </c>
      <c r="C530" t="s">
        <v>0</v>
      </c>
      <c r="D530" t="s">
        <v>281</v>
      </c>
      <c r="E530" t="s">
        <v>195</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25">
      <c r="A531" t="s">
        <v>294</v>
      </c>
      <c r="B531" t="s">
        <v>4</v>
      </c>
      <c r="C531" t="s">
        <v>0</v>
      </c>
      <c r="D531" t="s">
        <v>281</v>
      </c>
      <c r="E531" t="s">
        <v>206</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25">
      <c r="A532" t="s">
        <v>294</v>
      </c>
      <c r="B532" t="s">
        <v>4</v>
      </c>
      <c r="C532" t="s">
        <v>0</v>
      </c>
      <c r="D532" t="s">
        <v>281</v>
      </c>
      <c r="E532" t="s">
        <v>207</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25">
      <c r="A533" t="s">
        <v>294</v>
      </c>
      <c r="B533" t="s">
        <v>4</v>
      </c>
      <c r="C533" t="s">
        <v>0</v>
      </c>
      <c r="D533" t="s">
        <v>281</v>
      </c>
      <c r="E533" t="s">
        <v>212</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25">
      <c r="A534" t="s">
        <v>294</v>
      </c>
      <c r="B534" t="s">
        <v>4</v>
      </c>
      <c r="C534" t="s">
        <v>0</v>
      </c>
      <c r="D534" t="s">
        <v>282</v>
      </c>
      <c r="E534" t="s">
        <v>213</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25">
      <c r="A535" t="s">
        <v>294</v>
      </c>
      <c r="B535" t="s">
        <v>4</v>
      </c>
      <c r="C535" t="s">
        <v>0</v>
      </c>
      <c r="D535" t="s">
        <v>282</v>
      </c>
      <c r="E535" t="s">
        <v>214</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25">
      <c r="A536" t="s">
        <v>294</v>
      </c>
      <c r="B536" t="s">
        <v>4</v>
      </c>
      <c r="C536" t="s">
        <v>0</v>
      </c>
      <c r="D536" t="s">
        <v>282</v>
      </c>
      <c r="E536" t="s">
        <v>215</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25">
      <c r="A537" t="s">
        <v>294</v>
      </c>
      <c r="B537" t="s">
        <v>4</v>
      </c>
      <c r="C537" t="s">
        <v>0</v>
      </c>
      <c r="D537" t="s">
        <v>282</v>
      </c>
      <c r="E537" t="s">
        <v>217</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25">
      <c r="A538" t="s">
        <v>294</v>
      </c>
      <c r="B538" t="s">
        <v>4</v>
      </c>
      <c r="C538" t="s">
        <v>0</v>
      </c>
      <c r="D538" t="s">
        <v>283</v>
      </c>
      <c r="E538" t="s">
        <v>219</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25">
      <c r="A539" t="s">
        <v>294</v>
      </c>
      <c r="B539" t="s">
        <v>4</v>
      </c>
      <c r="C539" t="s">
        <v>0</v>
      </c>
      <c r="D539" t="s">
        <v>283</v>
      </c>
      <c r="E539" t="s">
        <v>221</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25">
      <c r="A540" t="s">
        <v>294</v>
      </c>
      <c r="B540" t="s">
        <v>4</v>
      </c>
      <c r="C540" t="s">
        <v>0</v>
      </c>
      <c r="D540" t="s">
        <v>283</v>
      </c>
      <c r="E540" t="s">
        <v>222</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25">
      <c r="A541" t="s">
        <v>294</v>
      </c>
      <c r="B541" t="s">
        <v>4</v>
      </c>
      <c r="C541" t="s">
        <v>0</v>
      </c>
      <c r="D541" t="s">
        <v>283</v>
      </c>
      <c r="E541" t="s">
        <v>224</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25">
      <c r="A542" t="s">
        <v>294</v>
      </c>
      <c r="B542" t="s">
        <v>4</v>
      </c>
      <c r="C542" t="s">
        <v>0</v>
      </c>
      <c r="D542" t="s">
        <v>284</v>
      </c>
      <c r="E542" t="s">
        <v>225</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25">
      <c r="A543" t="s">
        <v>294</v>
      </c>
      <c r="B543" t="s">
        <v>4</v>
      </c>
      <c r="C543" t="s">
        <v>0</v>
      </c>
      <c r="D543" t="s">
        <v>284</v>
      </c>
      <c r="E543" t="s">
        <v>226</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25">
      <c r="A544" t="s">
        <v>294</v>
      </c>
      <c r="B544" t="s">
        <v>4</v>
      </c>
      <c r="C544" t="s">
        <v>0</v>
      </c>
      <c r="D544" t="s">
        <v>284</v>
      </c>
      <c r="E544" t="s">
        <v>229</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25">
      <c r="A545" t="s">
        <v>294</v>
      </c>
      <c r="B545" t="s">
        <v>4</v>
      </c>
      <c r="C545" t="s">
        <v>0</v>
      </c>
      <c r="D545" t="s">
        <v>284</v>
      </c>
      <c r="E545" t="s">
        <v>231</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25">
      <c r="A546" t="s">
        <v>294</v>
      </c>
      <c r="B546" t="s">
        <v>4</v>
      </c>
      <c r="C546" t="s">
        <v>0</v>
      </c>
      <c r="D546" t="s">
        <v>285</v>
      </c>
      <c r="E546" t="s">
        <v>232</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25">
      <c r="A547" t="s">
        <v>294</v>
      </c>
      <c r="B547" t="s">
        <v>4</v>
      </c>
      <c r="C547" t="s">
        <v>0</v>
      </c>
      <c r="D547" t="s">
        <v>285</v>
      </c>
      <c r="E547" t="s">
        <v>233</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25">
      <c r="A548" t="s">
        <v>294</v>
      </c>
      <c r="B548" t="s">
        <v>4</v>
      </c>
      <c r="C548" t="s">
        <v>0</v>
      </c>
      <c r="D548" t="s">
        <v>285</v>
      </c>
      <c r="E548" t="s">
        <v>235</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25">
      <c r="A549" t="s">
        <v>294</v>
      </c>
      <c r="B549" t="s">
        <v>4</v>
      </c>
      <c r="C549" t="s">
        <v>0</v>
      </c>
      <c r="D549" t="s">
        <v>285</v>
      </c>
      <c r="E549" t="s">
        <v>244</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25">
      <c r="A550" t="s">
        <v>294</v>
      </c>
      <c r="B550" t="s">
        <v>4</v>
      </c>
      <c r="C550" t="s">
        <v>0</v>
      </c>
      <c r="D550" t="s">
        <v>286</v>
      </c>
      <c r="E550" t="s">
        <v>247</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25">
      <c r="A551" t="s">
        <v>295</v>
      </c>
      <c r="B551" t="s">
        <v>5</v>
      </c>
      <c r="C551" t="s">
        <v>0</v>
      </c>
      <c r="D551" t="s">
        <v>271</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25">
      <c r="A552" t="s">
        <v>295</v>
      </c>
      <c r="B552" t="s">
        <v>5</v>
      </c>
      <c r="C552" t="s">
        <v>0</v>
      </c>
      <c r="D552" t="s">
        <v>271</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25">
      <c r="A553" t="s">
        <v>295</v>
      </c>
      <c r="B553" t="s">
        <v>5</v>
      </c>
      <c r="C553" t="s">
        <v>0</v>
      </c>
      <c r="D553" t="s">
        <v>271</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25">
      <c r="A554" t="s">
        <v>295</v>
      </c>
      <c r="B554" t="s">
        <v>5</v>
      </c>
      <c r="C554" t="s">
        <v>0</v>
      </c>
      <c r="D554" t="s">
        <v>271</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25">
      <c r="A555" t="s">
        <v>295</v>
      </c>
      <c r="B555" t="s">
        <v>5</v>
      </c>
      <c r="C555" t="s">
        <v>0</v>
      </c>
      <c r="D555" t="s">
        <v>272</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25">
      <c r="A556" t="s">
        <v>295</v>
      </c>
      <c r="B556" t="s">
        <v>5</v>
      </c>
      <c r="C556" t="s">
        <v>0</v>
      </c>
      <c r="D556" t="s">
        <v>272</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25">
      <c r="A557" t="s">
        <v>295</v>
      </c>
      <c r="B557" t="s">
        <v>5</v>
      </c>
      <c r="C557" t="s">
        <v>0</v>
      </c>
      <c r="D557" t="s">
        <v>272</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25">
      <c r="A558" t="s">
        <v>295</v>
      </c>
      <c r="B558" t="s">
        <v>5</v>
      </c>
      <c r="C558" t="s">
        <v>0</v>
      </c>
      <c r="D558" t="s">
        <v>272</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25">
      <c r="A559" t="s">
        <v>295</v>
      </c>
      <c r="B559" t="s">
        <v>5</v>
      </c>
      <c r="C559" t="s">
        <v>0</v>
      </c>
      <c r="D559" t="s">
        <v>273</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25">
      <c r="A560" t="s">
        <v>295</v>
      </c>
      <c r="B560" t="s">
        <v>5</v>
      </c>
      <c r="C560" t="s">
        <v>0</v>
      </c>
      <c r="D560" t="s">
        <v>273</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25">
      <c r="A561" t="s">
        <v>295</v>
      </c>
      <c r="B561" t="s">
        <v>5</v>
      </c>
      <c r="C561" t="s">
        <v>0</v>
      </c>
      <c r="D561" t="s">
        <v>273</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25">
      <c r="A562" t="s">
        <v>295</v>
      </c>
      <c r="B562" t="s">
        <v>5</v>
      </c>
      <c r="C562" t="s">
        <v>0</v>
      </c>
      <c r="D562" t="s">
        <v>273</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25">
      <c r="A563" t="s">
        <v>295</v>
      </c>
      <c r="B563" t="s">
        <v>5</v>
      </c>
      <c r="C563" t="s">
        <v>0</v>
      </c>
      <c r="D563" t="s">
        <v>274</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25">
      <c r="A564" t="s">
        <v>295</v>
      </c>
      <c r="B564" t="s">
        <v>5</v>
      </c>
      <c r="C564" t="s">
        <v>0</v>
      </c>
      <c r="D564" t="s">
        <v>274</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25">
      <c r="A565" t="s">
        <v>295</v>
      </c>
      <c r="B565" t="s">
        <v>5</v>
      </c>
      <c r="C565" t="s">
        <v>0</v>
      </c>
      <c r="D565" t="s">
        <v>274</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25">
      <c r="A566" t="s">
        <v>295</v>
      </c>
      <c r="B566" t="s">
        <v>5</v>
      </c>
      <c r="C566" t="s">
        <v>0</v>
      </c>
      <c r="D566" t="s">
        <v>274</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25">
      <c r="A567" t="s">
        <v>295</v>
      </c>
      <c r="B567" t="s">
        <v>5</v>
      </c>
      <c r="C567" t="s">
        <v>0</v>
      </c>
      <c r="D567" t="s">
        <v>275</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25">
      <c r="A568" t="s">
        <v>295</v>
      </c>
      <c r="B568" t="s">
        <v>5</v>
      </c>
      <c r="C568" t="s">
        <v>0</v>
      </c>
      <c r="D568" t="s">
        <v>275</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25">
      <c r="A569" t="s">
        <v>295</v>
      </c>
      <c r="B569" t="s">
        <v>5</v>
      </c>
      <c r="C569" t="s">
        <v>0</v>
      </c>
      <c r="D569" t="s">
        <v>275</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25">
      <c r="A570" t="s">
        <v>295</v>
      </c>
      <c r="B570" t="s">
        <v>5</v>
      </c>
      <c r="C570" t="s">
        <v>0</v>
      </c>
      <c r="D570" t="s">
        <v>275</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25">
      <c r="A571" t="s">
        <v>295</v>
      </c>
      <c r="B571" t="s">
        <v>5</v>
      </c>
      <c r="C571" t="s">
        <v>0</v>
      </c>
      <c r="D571" t="s">
        <v>276</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25">
      <c r="A572" t="s">
        <v>295</v>
      </c>
      <c r="B572" t="s">
        <v>5</v>
      </c>
      <c r="C572" t="s">
        <v>0</v>
      </c>
      <c r="D572" t="s">
        <v>276</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25">
      <c r="A573" t="s">
        <v>295</v>
      </c>
      <c r="B573" t="s">
        <v>5</v>
      </c>
      <c r="C573" t="s">
        <v>0</v>
      </c>
      <c r="D573" t="s">
        <v>276</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25">
      <c r="A574" t="s">
        <v>295</v>
      </c>
      <c r="B574" t="s">
        <v>5</v>
      </c>
      <c r="C574" t="s">
        <v>0</v>
      </c>
      <c r="D574" t="s">
        <v>276</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25">
      <c r="A575" t="s">
        <v>295</v>
      </c>
      <c r="B575" t="s">
        <v>5</v>
      </c>
      <c r="C575" t="s">
        <v>0</v>
      </c>
      <c r="D575" t="s">
        <v>277</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25">
      <c r="A576" t="s">
        <v>295</v>
      </c>
      <c r="B576" t="s">
        <v>5</v>
      </c>
      <c r="C576" t="s">
        <v>0</v>
      </c>
      <c r="D576" t="s">
        <v>277</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25">
      <c r="A577" t="s">
        <v>295</v>
      </c>
      <c r="B577" t="s">
        <v>5</v>
      </c>
      <c r="C577" t="s">
        <v>0</v>
      </c>
      <c r="D577" t="s">
        <v>277</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25">
      <c r="A578" t="s">
        <v>295</v>
      </c>
      <c r="B578" t="s">
        <v>5</v>
      </c>
      <c r="C578" t="s">
        <v>0</v>
      </c>
      <c r="D578" t="s">
        <v>277</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25">
      <c r="A579" t="s">
        <v>295</v>
      </c>
      <c r="B579" t="s">
        <v>5</v>
      </c>
      <c r="C579" t="s">
        <v>0</v>
      </c>
      <c r="D579" t="s">
        <v>278</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25">
      <c r="A580" t="s">
        <v>295</v>
      </c>
      <c r="B580" t="s">
        <v>5</v>
      </c>
      <c r="C580" t="s">
        <v>0</v>
      </c>
      <c r="D580" t="s">
        <v>278</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25">
      <c r="A581" t="s">
        <v>295</v>
      </c>
      <c r="B581" t="s">
        <v>5</v>
      </c>
      <c r="C581" t="s">
        <v>0</v>
      </c>
      <c r="D581" t="s">
        <v>278</v>
      </c>
      <c r="E581" t="s">
        <v>146</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25">
      <c r="A582" t="s">
        <v>295</v>
      </c>
      <c r="B582" t="s">
        <v>5</v>
      </c>
      <c r="C582" t="s">
        <v>0</v>
      </c>
      <c r="D582" t="s">
        <v>278</v>
      </c>
      <c r="E582" t="s">
        <v>147</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25">
      <c r="A583" t="s">
        <v>295</v>
      </c>
      <c r="B583" t="s">
        <v>5</v>
      </c>
      <c r="C583" t="s">
        <v>0</v>
      </c>
      <c r="D583" t="s">
        <v>279</v>
      </c>
      <c r="E583" t="s">
        <v>161</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25">
      <c r="A584" t="s">
        <v>295</v>
      </c>
      <c r="B584" t="s">
        <v>5</v>
      </c>
      <c r="C584" t="s">
        <v>0</v>
      </c>
      <c r="D584" t="s">
        <v>279</v>
      </c>
      <c r="E584" t="s">
        <v>163</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25">
      <c r="A585" t="s">
        <v>295</v>
      </c>
      <c r="B585" t="s">
        <v>5</v>
      </c>
      <c r="C585" t="s">
        <v>0</v>
      </c>
      <c r="D585" t="s">
        <v>279</v>
      </c>
      <c r="E585" t="s">
        <v>164</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25">
      <c r="A586" t="s">
        <v>295</v>
      </c>
      <c r="B586" t="s">
        <v>5</v>
      </c>
      <c r="C586" t="s">
        <v>0</v>
      </c>
      <c r="D586" t="s">
        <v>279</v>
      </c>
      <c r="E586" t="s">
        <v>166</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25">
      <c r="A587" t="s">
        <v>295</v>
      </c>
      <c r="B587" t="s">
        <v>5</v>
      </c>
      <c r="C587" t="s">
        <v>0</v>
      </c>
      <c r="D587" t="s">
        <v>280</v>
      </c>
      <c r="E587" t="s">
        <v>167</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25">
      <c r="A588" t="s">
        <v>295</v>
      </c>
      <c r="B588" t="s">
        <v>5</v>
      </c>
      <c r="C588" t="s">
        <v>0</v>
      </c>
      <c r="D588" t="s">
        <v>280</v>
      </c>
      <c r="E588" t="s">
        <v>171</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25">
      <c r="A589" t="s">
        <v>295</v>
      </c>
      <c r="B589" t="s">
        <v>5</v>
      </c>
      <c r="C589" t="s">
        <v>0</v>
      </c>
      <c r="D589" t="s">
        <v>280</v>
      </c>
      <c r="E589" t="s">
        <v>174</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25">
      <c r="A590" t="s">
        <v>295</v>
      </c>
      <c r="B590" t="s">
        <v>5</v>
      </c>
      <c r="C590" t="s">
        <v>0</v>
      </c>
      <c r="D590" t="s">
        <v>280</v>
      </c>
      <c r="E590" t="s">
        <v>176</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25">
      <c r="A591" t="s">
        <v>295</v>
      </c>
      <c r="B591" t="s">
        <v>5</v>
      </c>
      <c r="C591" t="s">
        <v>0</v>
      </c>
      <c r="D591" t="s">
        <v>281</v>
      </c>
      <c r="E591" t="s">
        <v>195</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25">
      <c r="A592" t="s">
        <v>295</v>
      </c>
      <c r="B592" t="s">
        <v>5</v>
      </c>
      <c r="C592" t="s">
        <v>0</v>
      </c>
      <c r="D592" t="s">
        <v>281</v>
      </c>
      <c r="E592" t="s">
        <v>206</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25">
      <c r="A593" t="s">
        <v>295</v>
      </c>
      <c r="B593" t="s">
        <v>5</v>
      </c>
      <c r="C593" t="s">
        <v>0</v>
      </c>
      <c r="D593" t="s">
        <v>281</v>
      </c>
      <c r="E593" t="s">
        <v>207</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25">
      <c r="A594" t="s">
        <v>295</v>
      </c>
      <c r="B594" t="s">
        <v>5</v>
      </c>
      <c r="C594" t="s">
        <v>0</v>
      </c>
      <c r="D594" t="s">
        <v>281</v>
      </c>
      <c r="E594" t="s">
        <v>212</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25">
      <c r="A595" t="s">
        <v>295</v>
      </c>
      <c r="B595" t="s">
        <v>5</v>
      </c>
      <c r="C595" t="s">
        <v>0</v>
      </c>
      <c r="D595" t="s">
        <v>282</v>
      </c>
      <c r="E595" t="s">
        <v>213</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25">
      <c r="A596" t="s">
        <v>295</v>
      </c>
      <c r="B596" t="s">
        <v>5</v>
      </c>
      <c r="C596" t="s">
        <v>0</v>
      </c>
      <c r="D596" t="s">
        <v>282</v>
      </c>
      <c r="E596" t="s">
        <v>214</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25">
      <c r="A597" t="s">
        <v>295</v>
      </c>
      <c r="B597" t="s">
        <v>5</v>
      </c>
      <c r="C597" t="s">
        <v>0</v>
      </c>
      <c r="D597" t="s">
        <v>282</v>
      </c>
      <c r="E597" t="s">
        <v>215</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25">
      <c r="A598" t="s">
        <v>295</v>
      </c>
      <c r="B598" t="s">
        <v>5</v>
      </c>
      <c r="C598" t="s">
        <v>0</v>
      </c>
      <c r="D598" t="s">
        <v>282</v>
      </c>
      <c r="E598" t="s">
        <v>217</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25">
      <c r="A599" t="s">
        <v>295</v>
      </c>
      <c r="B599" t="s">
        <v>5</v>
      </c>
      <c r="C599" t="s">
        <v>0</v>
      </c>
      <c r="D599" t="s">
        <v>283</v>
      </c>
      <c r="E599" t="s">
        <v>219</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25">
      <c r="A600" t="s">
        <v>295</v>
      </c>
      <c r="B600" t="s">
        <v>5</v>
      </c>
      <c r="C600" t="s">
        <v>0</v>
      </c>
      <c r="D600" t="s">
        <v>283</v>
      </c>
      <c r="E600" t="s">
        <v>221</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25">
      <c r="A601" t="s">
        <v>295</v>
      </c>
      <c r="B601" t="s">
        <v>5</v>
      </c>
      <c r="C601" t="s">
        <v>0</v>
      </c>
      <c r="D601" t="s">
        <v>283</v>
      </c>
      <c r="E601" t="s">
        <v>222</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25">
      <c r="A602" t="s">
        <v>295</v>
      </c>
      <c r="B602" t="s">
        <v>5</v>
      </c>
      <c r="C602" t="s">
        <v>0</v>
      </c>
      <c r="D602" t="s">
        <v>283</v>
      </c>
      <c r="E602" t="s">
        <v>224</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25">
      <c r="A603" t="s">
        <v>295</v>
      </c>
      <c r="B603" t="s">
        <v>5</v>
      </c>
      <c r="C603" t="s">
        <v>0</v>
      </c>
      <c r="D603" t="s">
        <v>284</v>
      </c>
      <c r="E603" t="s">
        <v>225</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25">
      <c r="A604" t="s">
        <v>295</v>
      </c>
      <c r="B604" t="s">
        <v>5</v>
      </c>
      <c r="C604" t="s">
        <v>0</v>
      </c>
      <c r="D604" t="s">
        <v>284</v>
      </c>
      <c r="E604" t="s">
        <v>226</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25">
      <c r="A605" t="s">
        <v>295</v>
      </c>
      <c r="B605" t="s">
        <v>5</v>
      </c>
      <c r="C605" t="s">
        <v>0</v>
      </c>
      <c r="D605" t="s">
        <v>284</v>
      </c>
      <c r="E605" t="s">
        <v>229</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25">
      <c r="A606" t="s">
        <v>295</v>
      </c>
      <c r="B606" t="s">
        <v>5</v>
      </c>
      <c r="C606" t="s">
        <v>0</v>
      </c>
      <c r="D606" t="s">
        <v>284</v>
      </c>
      <c r="E606" t="s">
        <v>231</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25">
      <c r="A607" t="s">
        <v>295</v>
      </c>
      <c r="B607" t="s">
        <v>5</v>
      </c>
      <c r="C607" t="s">
        <v>0</v>
      </c>
      <c r="D607" t="s">
        <v>285</v>
      </c>
      <c r="E607" t="s">
        <v>232</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25">
      <c r="A608" t="s">
        <v>295</v>
      </c>
      <c r="B608" t="s">
        <v>5</v>
      </c>
      <c r="C608" t="s">
        <v>0</v>
      </c>
      <c r="D608" t="s">
        <v>285</v>
      </c>
      <c r="E608" t="s">
        <v>233</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25">
      <c r="A609" t="s">
        <v>295</v>
      </c>
      <c r="B609" t="s">
        <v>5</v>
      </c>
      <c r="C609" t="s">
        <v>0</v>
      </c>
      <c r="D609" t="s">
        <v>285</v>
      </c>
      <c r="E609" t="s">
        <v>235</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25">
      <c r="A610" t="s">
        <v>295</v>
      </c>
      <c r="B610" t="s">
        <v>5</v>
      </c>
      <c r="C610" t="s">
        <v>0</v>
      </c>
      <c r="D610" t="s">
        <v>285</v>
      </c>
      <c r="E610" t="s">
        <v>244</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25">
      <c r="A611" t="s">
        <v>295</v>
      </c>
      <c r="B611" t="s">
        <v>5</v>
      </c>
      <c r="C611" t="s">
        <v>0</v>
      </c>
      <c r="D611" t="s">
        <v>286</v>
      </c>
      <c r="E611" t="s">
        <v>247</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25">
      <c r="A612" t="s">
        <v>296</v>
      </c>
      <c r="B612" t="s">
        <v>48</v>
      </c>
      <c r="C612" t="s">
        <v>26</v>
      </c>
      <c r="D612" t="s">
        <v>271</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25">
      <c r="A613" t="s">
        <v>296</v>
      </c>
      <c r="B613" t="s">
        <v>48</v>
      </c>
      <c r="C613" t="s">
        <v>26</v>
      </c>
      <c r="D613" t="s">
        <v>271</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25">
      <c r="A614" t="s">
        <v>296</v>
      </c>
      <c r="B614" t="s">
        <v>48</v>
      </c>
      <c r="C614" t="s">
        <v>26</v>
      </c>
      <c r="D614" t="s">
        <v>271</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25">
      <c r="A615" t="s">
        <v>296</v>
      </c>
      <c r="B615" t="s">
        <v>48</v>
      </c>
      <c r="C615" t="s">
        <v>26</v>
      </c>
      <c r="D615" t="s">
        <v>271</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25">
      <c r="A616" t="s">
        <v>296</v>
      </c>
      <c r="B616" t="s">
        <v>48</v>
      </c>
      <c r="C616" t="s">
        <v>26</v>
      </c>
      <c r="D616" t="s">
        <v>272</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25">
      <c r="A617" t="s">
        <v>296</v>
      </c>
      <c r="B617" t="s">
        <v>48</v>
      </c>
      <c r="C617" t="s">
        <v>26</v>
      </c>
      <c r="D617" t="s">
        <v>272</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25">
      <c r="A618" t="s">
        <v>296</v>
      </c>
      <c r="B618" t="s">
        <v>48</v>
      </c>
      <c r="C618" t="s">
        <v>26</v>
      </c>
      <c r="D618" t="s">
        <v>272</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25">
      <c r="A619" t="s">
        <v>296</v>
      </c>
      <c r="B619" t="s">
        <v>48</v>
      </c>
      <c r="C619" t="s">
        <v>26</v>
      </c>
      <c r="D619" t="s">
        <v>272</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25">
      <c r="A620" t="s">
        <v>296</v>
      </c>
      <c r="B620" t="s">
        <v>48</v>
      </c>
      <c r="C620" t="s">
        <v>26</v>
      </c>
      <c r="D620" t="s">
        <v>273</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25">
      <c r="A621" t="s">
        <v>296</v>
      </c>
      <c r="B621" t="s">
        <v>48</v>
      </c>
      <c r="C621" t="s">
        <v>26</v>
      </c>
      <c r="D621" t="s">
        <v>273</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25">
      <c r="A622" t="s">
        <v>296</v>
      </c>
      <c r="B622" t="s">
        <v>48</v>
      </c>
      <c r="C622" t="s">
        <v>26</v>
      </c>
      <c r="D622" t="s">
        <v>273</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25">
      <c r="A623" t="s">
        <v>296</v>
      </c>
      <c r="B623" t="s">
        <v>48</v>
      </c>
      <c r="C623" t="s">
        <v>26</v>
      </c>
      <c r="D623" t="s">
        <v>273</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25">
      <c r="A624" t="s">
        <v>296</v>
      </c>
      <c r="B624" t="s">
        <v>48</v>
      </c>
      <c r="C624" t="s">
        <v>26</v>
      </c>
      <c r="D624" t="s">
        <v>274</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25">
      <c r="A625" t="s">
        <v>296</v>
      </c>
      <c r="B625" t="s">
        <v>48</v>
      </c>
      <c r="C625" t="s">
        <v>26</v>
      </c>
      <c r="D625" t="s">
        <v>274</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25">
      <c r="A626" t="s">
        <v>296</v>
      </c>
      <c r="B626" t="s">
        <v>48</v>
      </c>
      <c r="C626" t="s">
        <v>26</v>
      </c>
      <c r="D626" t="s">
        <v>274</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25">
      <c r="A627" t="s">
        <v>296</v>
      </c>
      <c r="B627" t="s">
        <v>48</v>
      </c>
      <c r="C627" t="s">
        <v>26</v>
      </c>
      <c r="D627" t="s">
        <v>274</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25">
      <c r="A628" t="s">
        <v>296</v>
      </c>
      <c r="B628" t="s">
        <v>48</v>
      </c>
      <c r="C628" t="s">
        <v>26</v>
      </c>
      <c r="D628" t="s">
        <v>275</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25">
      <c r="A629" t="s">
        <v>296</v>
      </c>
      <c r="B629" t="s">
        <v>48</v>
      </c>
      <c r="C629" t="s">
        <v>26</v>
      </c>
      <c r="D629" t="s">
        <v>275</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25">
      <c r="A630" t="s">
        <v>296</v>
      </c>
      <c r="B630" t="s">
        <v>48</v>
      </c>
      <c r="C630" t="s">
        <v>26</v>
      </c>
      <c r="D630" t="s">
        <v>275</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25">
      <c r="A631" t="s">
        <v>296</v>
      </c>
      <c r="B631" t="s">
        <v>48</v>
      </c>
      <c r="C631" t="s">
        <v>26</v>
      </c>
      <c r="D631" t="s">
        <v>275</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25">
      <c r="A632" t="s">
        <v>296</v>
      </c>
      <c r="B632" t="s">
        <v>48</v>
      </c>
      <c r="C632" t="s">
        <v>26</v>
      </c>
      <c r="D632" t="s">
        <v>276</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25">
      <c r="A633" t="s">
        <v>296</v>
      </c>
      <c r="B633" t="s">
        <v>48</v>
      </c>
      <c r="C633" t="s">
        <v>26</v>
      </c>
      <c r="D633" t="s">
        <v>276</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25">
      <c r="A634" t="s">
        <v>296</v>
      </c>
      <c r="B634" t="s">
        <v>48</v>
      </c>
      <c r="C634" t="s">
        <v>26</v>
      </c>
      <c r="D634" t="s">
        <v>276</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25">
      <c r="A635" t="s">
        <v>296</v>
      </c>
      <c r="B635" t="s">
        <v>48</v>
      </c>
      <c r="C635" t="s">
        <v>26</v>
      </c>
      <c r="D635" t="s">
        <v>276</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25">
      <c r="A636" t="s">
        <v>296</v>
      </c>
      <c r="B636" t="s">
        <v>48</v>
      </c>
      <c r="C636" t="s">
        <v>26</v>
      </c>
      <c r="D636" t="s">
        <v>277</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25">
      <c r="A637" t="s">
        <v>296</v>
      </c>
      <c r="B637" t="s">
        <v>48</v>
      </c>
      <c r="C637" t="s">
        <v>26</v>
      </c>
      <c r="D637" t="s">
        <v>277</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25">
      <c r="A638" t="s">
        <v>296</v>
      </c>
      <c r="B638" t="s">
        <v>48</v>
      </c>
      <c r="C638" t="s">
        <v>26</v>
      </c>
      <c r="D638" t="s">
        <v>277</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25">
      <c r="A639" t="s">
        <v>296</v>
      </c>
      <c r="B639" t="s">
        <v>48</v>
      </c>
      <c r="C639" t="s">
        <v>26</v>
      </c>
      <c r="D639" t="s">
        <v>277</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25">
      <c r="A640" t="s">
        <v>296</v>
      </c>
      <c r="B640" t="s">
        <v>48</v>
      </c>
      <c r="C640" t="s">
        <v>26</v>
      </c>
      <c r="D640" t="s">
        <v>278</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25">
      <c r="A641" t="s">
        <v>296</v>
      </c>
      <c r="B641" t="s">
        <v>48</v>
      </c>
      <c r="C641" t="s">
        <v>26</v>
      </c>
      <c r="D641" t="s">
        <v>278</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25">
      <c r="A642" t="s">
        <v>296</v>
      </c>
      <c r="B642" t="s">
        <v>48</v>
      </c>
      <c r="C642" t="s">
        <v>26</v>
      </c>
      <c r="D642" t="s">
        <v>278</v>
      </c>
      <c r="E642" t="s">
        <v>146</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25">
      <c r="A643" t="s">
        <v>296</v>
      </c>
      <c r="B643" t="s">
        <v>48</v>
      </c>
      <c r="C643" t="s">
        <v>26</v>
      </c>
      <c r="D643" t="s">
        <v>278</v>
      </c>
      <c r="E643" t="s">
        <v>147</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25">
      <c r="A644" t="s">
        <v>296</v>
      </c>
      <c r="B644" t="s">
        <v>48</v>
      </c>
      <c r="C644" t="s">
        <v>26</v>
      </c>
      <c r="D644" t="s">
        <v>279</v>
      </c>
      <c r="E644" t="s">
        <v>161</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25">
      <c r="A645" t="s">
        <v>296</v>
      </c>
      <c r="B645" t="s">
        <v>48</v>
      </c>
      <c r="C645" t="s">
        <v>26</v>
      </c>
      <c r="D645" t="s">
        <v>279</v>
      </c>
      <c r="E645" t="s">
        <v>163</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25">
      <c r="A646" t="s">
        <v>296</v>
      </c>
      <c r="B646" t="s">
        <v>48</v>
      </c>
      <c r="C646" t="s">
        <v>26</v>
      </c>
      <c r="D646" t="s">
        <v>279</v>
      </c>
      <c r="E646" t="s">
        <v>164</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25">
      <c r="A647" t="s">
        <v>296</v>
      </c>
      <c r="B647" t="s">
        <v>48</v>
      </c>
      <c r="C647" t="s">
        <v>26</v>
      </c>
      <c r="D647" t="s">
        <v>279</v>
      </c>
      <c r="E647" t="s">
        <v>166</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25">
      <c r="A648" t="s">
        <v>296</v>
      </c>
      <c r="B648" t="s">
        <v>48</v>
      </c>
      <c r="C648" t="s">
        <v>26</v>
      </c>
      <c r="D648" t="s">
        <v>280</v>
      </c>
      <c r="E648" t="s">
        <v>167</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25">
      <c r="A649" t="s">
        <v>296</v>
      </c>
      <c r="B649" t="s">
        <v>48</v>
      </c>
      <c r="C649" t="s">
        <v>26</v>
      </c>
      <c r="D649" t="s">
        <v>280</v>
      </c>
      <c r="E649" t="s">
        <v>171</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25">
      <c r="A650" t="s">
        <v>296</v>
      </c>
      <c r="B650" t="s">
        <v>48</v>
      </c>
      <c r="C650" t="s">
        <v>26</v>
      </c>
      <c r="D650" t="s">
        <v>280</v>
      </c>
      <c r="E650" t="s">
        <v>174</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25">
      <c r="A651" t="s">
        <v>296</v>
      </c>
      <c r="B651" t="s">
        <v>48</v>
      </c>
      <c r="C651" t="s">
        <v>26</v>
      </c>
      <c r="D651" t="s">
        <v>280</v>
      </c>
      <c r="E651" t="s">
        <v>176</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25">
      <c r="A652" t="s">
        <v>296</v>
      </c>
      <c r="B652" t="s">
        <v>48</v>
      </c>
      <c r="C652" t="s">
        <v>26</v>
      </c>
      <c r="D652" t="s">
        <v>281</v>
      </c>
      <c r="E652" t="s">
        <v>195</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25">
      <c r="A653" t="s">
        <v>296</v>
      </c>
      <c r="B653" t="s">
        <v>48</v>
      </c>
      <c r="C653" t="s">
        <v>26</v>
      </c>
      <c r="D653" t="s">
        <v>281</v>
      </c>
      <c r="E653" t="s">
        <v>206</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25">
      <c r="A654" t="s">
        <v>296</v>
      </c>
      <c r="B654" t="s">
        <v>48</v>
      </c>
      <c r="C654" t="s">
        <v>26</v>
      </c>
      <c r="D654" t="s">
        <v>281</v>
      </c>
      <c r="E654" t="s">
        <v>207</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25">
      <c r="A655" t="s">
        <v>296</v>
      </c>
      <c r="B655" t="s">
        <v>48</v>
      </c>
      <c r="C655" t="s">
        <v>26</v>
      </c>
      <c r="D655" t="s">
        <v>281</v>
      </c>
      <c r="E655" t="s">
        <v>212</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25">
      <c r="A656" t="s">
        <v>296</v>
      </c>
      <c r="B656" t="s">
        <v>48</v>
      </c>
      <c r="C656" t="s">
        <v>26</v>
      </c>
      <c r="D656" t="s">
        <v>282</v>
      </c>
      <c r="E656" t="s">
        <v>213</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25">
      <c r="A657" t="s">
        <v>296</v>
      </c>
      <c r="B657" t="s">
        <v>48</v>
      </c>
      <c r="C657" t="s">
        <v>26</v>
      </c>
      <c r="D657" t="s">
        <v>282</v>
      </c>
      <c r="E657" t="s">
        <v>214</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25">
      <c r="A658" t="s">
        <v>296</v>
      </c>
      <c r="B658" t="s">
        <v>48</v>
      </c>
      <c r="C658" t="s">
        <v>26</v>
      </c>
      <c r="D658" t="s">
        <v>282</v>
      </c>
      <c r="E658" t="s">
        <v>215</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25">
      <c r="A659" t="s">
        <v>296</v>
      </c>
      <c r="B659" t="s">
        <v>48</v>
      </c>
      <c r="C659" t="s">
        <v>26</v>
      </c>
      <c r="D659" t="s">
        <v>282</v>
      </c>
      <c r="E659" t="s">
        <v>217</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25">
      <c r="A660" t="s">
        <v>296</v>
      </c>
      <c r="B660" t="s">
        <v>48</v>
      </c>
      <c r="C660" t="s">
        <v>26</v>
      </c>
      <c r="D660" t="s">
        <v>283</v>
      </c>
      <c r="E660" t="s">
        <v>219</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25">
      <c r="A661" t="s">
        <v>296</v>
      </c>
      <c r="B661" t="s">
        <v>48</v>
      </c>
      <c r="C661" t="s">
        <v>26</v>
      </c>
      <c r="D661" t="s">
        <v>283</v>
      </c>
      <c r="E661" t="s">
        <v>221</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25">
      <c r="A662" t="s">
        <v>296</v>
      </c>
      <c r="B662" t="s">
        <v>48</v>
      </c>
      <c r="C662" t="s">
        <v>26</v>
      </c>
      <c r="D662" t="s">
        <v>283</v>
      </c>
      <c r="E662" t="s">
        <v>222</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25">
      <c r="A663" t="s">
        <v>296</v>
      </c>
      <c r="B663" t="s">
        <v>48</v>
      </c>
      <c r="C663" t="s">
        <v>26</v>
      </c>
      <c r="D663" t="s">
        <v>283</v>
      </c>
      <c r="E663" t="s">
        <v>224</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25">
      <c r="A664" t="s">
        <v>296</v>
      </c>
      <c r="B664" t="s">
        <v>48</v>
      </c>
      <c r="C664" t="s">
        <v>26</v>
      </c>
      <c r="D664" t="s">
        <v>284</v>
      </c>
      <c r="E664" t="s">
        <v>225</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25">
      <c r="A665" t="s">
        <v>296</v>
      </c>
      <c r="B665" t="s">
        <v>48</v>
      </c>
      <c r="C665" t="s">
        <v>26</v>
      </c>
      <c r="D665" t="s">
        <v>284</v>
      </c>
      <c r="E665" t="s">
        <v>226</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25">
      <c r="A666" t="s">
        <v>296</v>
      </c>
      <c r="B666" t="s">
        <v>48</v>
      </c>
      <c r="C666" t="s">
        <v>26</v>
      </c>
      <c r="D666" t="s">
        <v>284</v>
      </c>
      <c r="E666" t="s">
        <v>229</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25">
      <c r="A667" t="s">
        <v>296</v>
      </c>
      <c r="B667" t="s">
        <v>48</v>
      </c>
      <c r="C667" t="s">
        <v>26</v>
      </c>
      <c r="D667" t="s">
        <v>284</v>
      </c>
      <c r="E667" t="s">
        <v>231</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25">
      <c r="A668" t="s">
        <v>296</v>
      </c>
      <c r="B668" t="s">
        <v>48</v>
      </c>
      <c r="C668" t="s">
        <v>26</v>
      </c>
      <c r="D668" t="s">
        <v>285</v>
      </c>
      <c r="E668" t="s">
        <v>232</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25">
      <c r="A669" t="s">
        <v>296</v>
      </c>
      <c r="B669" t="s">
        <v>48</v>
      </c>
      <c r="C669" t="s">
        <v>26</v>
      </c>
      <c r="D669" t="s">
        <v>285</v>
      </c>
      <c r="E669" t="s">
        <v>233</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25">
      <c r="A670" t="s">
        <v>296</v>
      </c>
      <c r="B670" t="s">
        <v>48</v>
      </c>
      <c r="C670" t="s">
        <v>26</v>
      </c>
      <c r="D670" t="s">
        <v>285</v>
      </c>
      <c r="E670" t="s">
        <v>235</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25">
      <c r="A671" t="s">
        <v>296</v>
      </c>
      <c r="B671" t="s">
        <v>48</v>
      </c>
      <c r="C671" t="s">
        <v>26</v>
      </c>
      <c r="D671" t="s">
        <v>285</v>
      </c>
      <c r="E671" t="s">
        <v>244</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25">
      <c r="A672" t="s">
        <v>296</v>
      </c>
      <c r="B672" t="s">
        <v>48</v>
      </c>
      <c r="C672" t="s">
        <v>26</v>
      </c>
      <c r="D672" t="s">
        <v>286</v>
      </c>
      <c r="E672" t="s">
        <v>247</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25">
      <c r="A673" t="s">
        <v>297</v>
      </c>
      <c r="B673" t="s">
        <v>298</v>
      </c>
      <c r="C673" t="s">
        <v>26</v>
      </c>
      <c r="D673" t="s">
        <v>271</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25">
      <c r="A674" t="s">
        <v>297</v>
      </c>
      <c r="B674" t="s">
        <v>298</v>
      </c>
      <c r="C674" t="s">
        <v>26</v>
      </c>
      <c r="D674" t="s">
        <v>271</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25">
      <c r="A675" t="s">
        <v>297</v>
      </c>
      <c r="B675" t="s">
        <v>298</v>
      </c>
      <c r="C675" t="s">
        <v>26</v>
      </c>
      <c r="D675" t="s">
        <v>271</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25">
      <c r="A676" t="s">
        <v>297</v>
      </c>
      <c r="B676" t="s">
        <v>298</v>
      </c>
      <c r="C676" t="s">
        <v>26</v>
      </c>
      <c r="D676" t="s">
        <v>271</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25">
      <c r="A677" t="s">
        <v>297</v>
      </c>
      <c r="B677" t="s">
        <v>298</v>
      </c>
      <c r="C677" t="s">
        <v>26</v>
      </c>
      <c r="D677" t="s">
        <v>272</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25">
      <c r="A678" t="s">
        <v>297</v>
      </c>
      <c r="B678" t="s">
        <v>298</v>
      </c>
      <c r="C678" t="s">
        <v>26</v>
      </c>
      <c r="D678" t="s">
        <v>272</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25">
      <c r="A679" t="s">
        <v>297</v>
      </c>
      <c r="B679" t="s">
        <v>298</v>
      </c>
      <c r="C679" t="s">
        <v>26</v>
      </c>
      <c r="D679" t="s">
        <v>272</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25">
      <c r="A680" t="s">
        <v>297</v>
      </c>
      <c r="B680" t="s">
        <v>298</v>
      </c>
      <c r="C680" t="s">
        <v>26</v>
      </c>
      <c r="D680" t="s">
        <v>272</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25">
      <c r="A681" t="s">
        <v>297</v>
      </c>
      <c r="B681" t="s">
        <v>298</v>
      </c>
      <c r="C681" t="s">
        <v>26</v>
      </c>
      <c r="D681" t="s">
        <v>273</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25">
      <c r="A682" t="s">
        <v>297</v>
      </c>
      <c r="B682" t="s">
        <v>298</v>
      </c>
      <c r="C682" t="s">
        <v>26</v>
      </c>
      <c r="D682" t="s">
        <v>273</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25">
      <c r="A683" t="s">
        <v>297</v>
      </c>
      <c r="B683" t="s">
        <v>298</v>
      </c>
      <c r="C683" t="s">
        <v>26</v>
      </c>
      <c r="D683" t="s">
        <v>273</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25">
      <c r="A684" t="s">
        <v>297</v>
      </c>
      <c r="B684" t="s">
        <v>298</v>
      </c>
      <c r="C684" t="s">
        <v>26</v>
      </c>
      <c r="D684" t="s">
        <v>273</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25">
      <c r="A685" t="s">
        <v>297</v>
      </c>
      <c r="B685" t="s">
        <v>298</v>
      </c>
      <c r="C685" t="s">
        <v>26</v>
      </c>
      <c r="D685" t="s">
        <v>274</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25">
      <c r="A686" t="s">
        <v>297</v>
      </c>
      <c r="B686" t="s">
        <v>298</v>
      </c>
      <c r="C686" t="s">
        <v>26</v>
      </c>
      <c r="D686" t="s">
        <v>274</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25">
      <c r="A687" t="s">
        <v>297</v>
      </c>
      <c r="B687" t="s">
        <v>298</v>
      </c>
      <c r="C687" t="s">
        <v>26</v>
      </c>
      <c r="D687" t="s">
        <v>274</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25">
      <c r="A688" t="s">
        <v>297</v>
      </c>
      <c r="B688" t="s">
        <v>298</v>
      </c>
      <c r="C688" t="s">
        <v>26</v>
      </c>
      <c r="D688" t="s">
        <v>274</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25">
      <c r="A689" t="s">
        <v>297</v>
      </c>
      <c r="B689" t="s">
        <v>298</v>
      </c>
      <c r="C689" t="s">
        <v>26</v>
      </c>
      <c r="D689" t="s">
        <v>275</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25">
      <c r="A690" t="s">
        <v>297</v>
      </c>
      <c r="B690" t="s">
        <v>298</v>
      </c>
      <c r="C690" t="s">
        <v>26</v>
      </c>
      <c r="D690" t="s">
        <v>275</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25">
      <c r="A691" t="s">
        <v>297</v>
      </c>
      <c r="B691" t="s">
        <v>298</v>
      </c>
      <c r="C691" t="s">
        <v>26</v>
      </c>
      <c r="D691" t="s">
        <v>275</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25">
      <c r="A692" t="s">
        <v>297</v>
      </c>
      <c r="B692" t="s">
        <v>298</v>
      </c>
      <c r="C692" t="s">
        <v>26</v>
      </c>
      <c r="D692" t="s">
        <v>275</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25">
      <c r="A693" t="s">
        <v>297</v>
      </c>
      <c r="B693" t="s">
        <v>298</v>
      </c>
      <c r="C693" t="s">
        <v>26</v>
      </c>
      <c r="D693" t="s">
        <v>276</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25">
      <c r="A694" t="s">
        <v>297</v>
      </c>
      <c r="B694" t="s">
        <v>298</v>
      </c>
      <c r="C694" t="s">
        <v>26</v>
      </c>
      <c r="D694" t="s">
        <v>276</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25">
      <c r="A695" t="s">
        <v>297</v>
      </c>
      <c r="B695" t="s">
        <v>298</v>
      </c>
      <c r="C695" t="s">
        <v>26</v>
      </c>
      <c r="D695" t="s">
        <v>276</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25">
      <c r="A696" t="s">
        <v>297</v>
      </c>
      <c r="B696" t="s">
        <v>298</v>
      </c>
      <c r="C696" t="s">
        <v>26</v>
      </c>
      <c r="D696" t="s">
        <v>276</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25">
      <c r="A697" t="s">
        <v>297</v>
      </c>
      <c r="B697" t="s">
        <v>298</v>
      </c>
      <c r="C697" t="s">
        <v>26</v>
      </c>
      <c r="D697" t="s">
        <v>277</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25">
      <c r="A698" t="s">
        <v>297</v>
      </c>
      <c r="B698" t="s">
        <v>298</v>
      </c>
      <c r="C698" t="s">
        <v>26</v>
      </c>
      <c r="D698" t="s">
        <v>277</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25">
      <c r="A699" t="s">
        <v>297</v>
      </c>
      <c r="B699" t="s">
        <v>298</v>
      </c>
      <c r="C699" t="s">
        <v>26</v>
      </c>
      <c r="D699" t="s">
        <v>277</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25">
      <c r="A700" t="s">
        <v>297</v>
      </c>
      <c r="B700" t="s">
        <v>298</v>
      </c>
      <c r="C700" t="s">
        <v>26</v>
      </c>
      <c r="D700" t="s">
        <v>277</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25">
      <c r="A701" t="s">
        <v>297</v>
      </c>
      <c r="B701" t="s">
        <v>298</v>
      </c>
      <c r="C701" t="s">
        <v>26</v>
      </c>
      <c r="D701" t="s">
        <v>278</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25">
      <c r="A702" t="s">
        <v>297</v>
      </c>
      <c r="B702" t="s">
        <v>298</v>
      </c>
      <c r="C702" t="s">
        <v>26</v>
      </c>
      <c r="D702" t="s">
        <v>278</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25">
      <c r="A703" t="s">
        <v>297</v>
      </c>
      <c r="B703" t="s">
        <v>298</v>
      </c>
      <c r="C703" t="s">
        <v>26</v>
      </c>
      <c r="D703" t="s">
        <v>278</v>
      </c>
      <c r="E703" t="s">
        <v>146</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25">
      <c r="A704" t="s">
        <v>297</v>
      </c>
      <c r="B704" t="s">
        <v>298</v>
      </c>
      <c r="C704" t="s">
        <v>26</v>
      </c>
      <c r="D704" t="s">
        <v>278</v>
      </c>
      <c r="E704" t="s">
        <v>147</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25">
      <c r="A705" t="s">
        <v>297</v>
      </c>
      <c r="B705" t="s">
        <v>298</v>
      </c>
      <c r="C705" t="s">
        <v>26</v>
      </c>
      <c r="D705" t="s">
        <v>279</v>
      </c>
      <c r="E705" t="s">
        <v>161</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25">
      <c r="A706" t="s">
        <v>297</v>
      </c>
      <c r="B706" t="s">
        <v>298</v>
      </c>
      <c r="C706" t="s">
        <v>26</v>
      </c>
      <c r="D706" t="s">
        <v>279</v>
      </c>
      <c r="E706" t="s">
        <v>163</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25">
      <c r="A707" t="s">
        <v>297</v>
      </c>
      <c r="B707" t="s">
        <v>298</v>
      </c>
      <c r="C707" t="s">
        <v>26</v>
      </c>
      <c r="D707" t="s">
        <v>279</v>
      </c>
      <c r="E707" t="s">
        <v>164</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25">
      <c r="A708" t="s">
        <v>297</v>
      </c>
      <c r="B708" t="s">
        <v>298</v>
      </c>
      <c r="C708" t="s">
        <v>26</v>
      </c>
      <c r="D708" t="s">
        <v>279</v>
      </c>
      <c r="E708" t="s">
        <v>166</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25">
      <c r="A709" t="s">
        <v>297</v>
      </c>
      <c r="B709" t="s">
        <v>298</v>
      </c>
      <c r="C709" t="s">
        <v>26</v>
      </c>
      <c r="D709" t="s">
        <v>280</v>
      </c>
      <c r="E709" t="s">
        <v>167</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25">
      <c r="A710" t="s">
        <v>297</v>
      </c>
      <c r="B710" t="s">
        <v>298</v>
      </c>
      <c r="C710" t="s">
        <v>26</v>
      </c>
      <c r="D710" t="s">
        <v>280</v>
      </c>
      <c r="E710" t="s">
        <v>171</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25">
      <c r="A711" t="s">
        <v>297</v>
      </c>
      <c r="B711" t="s">
        <v>298</v>
      </c>
      <c r="C711" t="s">
        <v>26</v>
      </c>
      <c r="D711" t="s">
        <v>280</v>
      </c>
      <c r="E711" t="s">
        <v>174</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25">
      <c r="A712" t="s">
        <v>297</v>
      </c>
      <c r="B712" t="s">
        <v>298</v>
      </c>
      <c r="C712" t="s">
        <v>26</v>
      </c>
      <c r="D712" t="s">
        <v>280</v>
      </c>
      <c r="E712" t="s">
        <v>176</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25">
      <c r="A713" t="s">
        <v>297</v>
      </c>
      <c r="B713" t="s">
        <v>298</v>
      </c>
      <c r="C713" t="s">
        <v>26</v>
      </c>
      <c r="D713" t="s">
        <v>281</v>
      </c>
      <c r="E713" t="s">
        <v>195</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25">
      <c r="A714" t="s">
        <v>297</v>
      </c>
      <c r="B714" t="s">
        <v>298</v>
      </c>
      <c r="C714" t="s">
        <v>26</v>
      </c>
      <c r="D714" t="s">
        <v>281</v>
      </c>
      <c r="E714" t="s">
        <v>206</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25">
      <c r="A715" t="s">
        <v>297</v>
      </c>
      <c r="B715" t="s">
        <v>298</v>
      </c>
      <c r="C715" t="s">
        <v>26</v>
      </c>
      <c r="D715" t="s">
        <v>281</v>
      </c>
      <c r="E715" t="s">
        <v>207</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25">
      <c r="A716" t="s">
        <v>297</v>
      </c>
      <c r="B716" t="s">
        <v>298</v>
      </c>
      <c r="C716" t="s">
        <v>26</v>
      </c>
      <c r="D716" t="s">
        <v>281</v>
      </c>
      <c r="E716" t="s">
        <v>212</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25">
      <c r="A717" t="s">
        <v>297</v>
      </c>
      <c r="B717" t="s">
        <v>298</v>
      </c>
      <c r="C717" t="s">
        <v>26</v>
      </c>
      <c r="D717" t="s">
        <v>282</v>
      </c>
      <c r="E717" t="s">
        <v>213</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25">
      <c r="A718" t="s">
        <v>297</v>
      </c>
      <c r="B718" t="s">
        <v>298</v>
      </c>
      <c r="C718" t="s">
        <v>26</v>
      </c>
      <c r="D718" t="s">
        <v>282</v>
      </c>
      <c r="E718" t="s">
        <v>214</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25">
      <c r="A719" t="s">
        <v>297</v>
      </c>
      <c r="B719" t="s">
        <v>298</v>
      </c>
      <c r="C719" t="s">
        <v>26</v>
      </c>
      <c r="D719" t="s">
        <v>282</v>
      </c>
      <c r="E719" t="s">
        <v>215</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25">
      <c r="A720" t="s">
        <v>297</v>
      </c>
      <c r="B720" t="s">
        <v>298</v>
      </c>
      <c r="C720" t="s">
        <v>26</v>
      </c>
      <c r="D720" t="s">
        <v>282</v>
      </c>
      <c r="E720" t="s">
        <v>217</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25">
      <c r="A721" t="s">
        <v>297</v>
      </c>
      <c r="B721" t="s">
        <v>298</v>
      </c>
      <c r="C721" t="s">
        <v>26</v>
      </c>
      <c r="D721" t="s">
        <v>283</v>
      </c>
      <c r="E721" t="s">
        <v>219</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25">
      <c r="A722" t="s">
        <v>297</v>
      </c>
      <c r="B722" t="s">
        <v>298</v>
      </c>
      <c r="C722" t="s">
        <v>26</v>
      </c>
      <c r="D722" t="s">
        <v>283</v>
      </c>
      <c r="E722" t="s">
        <v>221</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25">
      <c r="A723" t="s">
        <v>297</v>
      </c>
      <c r="B723" t="s">
        <v>298</v>
      </c>
      <c r="C723" t="s">
        <v>26</v>
      </c>
      <c r="D723" t="s">
        <v>283</v>
      </c>
      <c r="E723" t="s">
        <v>222</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25">
      <c r="A724" t="s">
        <v>297</v>
      </c>
      <c r="B724" t="s">
        <v>298</v>
      </c>
      <c r="C724" t="s">
        <v>26</v>
      </c>
      <c r="D724" t="s">
        <v>283</v>
      </c>
      <c r="E724" t="s">
        <v>224</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25">
      <c r="A725" t="s">
        <v>297</v>
      </c>
      <c r="B725" t="s">
        <v>298</v>
      </c>
      <c r="C725" t="s">
        <v>26</v>
      </c>
      <c r="D725" t="s">
        <v>284</v>
      </c>
      <c r="E725" t="s">
        <v>225</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25">
      <c r="A726" t="s">
        <v>297</v>
      </c>
      <c r="B726" t="s">
        <v>298</v>
      </c>
      <c r="C726" t="s">
        <v>26</v>
      </c>
      <c r="D726" t="s">
        <v>284</v>
      </c>
      <c r="E726" t="s">
        <v>226</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25">
      <c r="A727" t="s">
        <v>297</v>
      </c>
      <c r="B727" t="s">
        <v>298</v>
      </c>
      <c r="C727" t="s">
        <v>26</v>
      </c>
      <c r="D727" t="s">
        <v>284</v>
      </c>
      <c r="E727" t="s">
        <v>229</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25">
      <c r="A728" t="s">
        <v>297</v>
      </c>
      <c r="B728" t="s">
        <v>298</v>
      </c>
      <c r="C728" t="s">
        <v>26</v>
      </c>
      <c r="D728" t="s">
        <v>284</v>
      </c>
      <c r="E728" t="s">
        <v>231</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25">
      <c r="A729" t="s">
        <v>297</v>
      </c>
      <c r="B729" t="s">
        <v>298</v>
      </c>
      <c r="C729" t="s">
        <v>26</v>
      </c>
      <c r="D729" t="s">
        <v>285</v>
      </c>
      <c r="E729" t="s">
        <v>232</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25">
      <c r="A730" t="s">
        <v>297</v>
      </c>
      <c r="B730" t="s">
        <v>298</v>
      </c>
      <c r="C730" t="s">
        <v>26</v>
      </c>
      <c r="D730" t="s">
        <v>285</v>
      </c>
      <c r="E730" t="s">
        <v>233</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25">
      <c r="A731" t="s">
        <v>297</v>
      </c>
      <c r="B731" t="s">
        <v>298</v>
      </c>
      <c r="C731" t="s">
        <v>26</v>
      </c>
      <c r="D731" t="s">
        <v>285</v>
      </c>
      <c r="E731" t="s">
        <v>235</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25">
      <c r="A732" t="s">
        <v>297</v>
      </c>
      <c r="B732" t="s">
        <v>298</v>
      </c>
      <c r="C732" t="s">
        <v>26</v>
      </c>
      <c r="D732" t="s">
        <v>285</v>
      </c>
      <c r="E732" t="s">
        <v>244</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25">
      <c r="A733" t="s">
        <v>297</v>
      </c>
      <c r="B733" t="s">
        <v>298</v>
      </c>
      <c r="C733" t="s">
        <v>26</v>
      </c>
      <c r="D733" t="s">
        <v>286</v>
      </c>
      <c r="E733" t="s">
        <v>247</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25">
      <c r="A734" t="s">
        <v>299</v>
      </c>
      <c r="B734" t="s">
        <v>49</v>
      </c>
      <c r="C734" t="s">
        <v>300</v>
      </c>
      <c r="D734" t="s">
        <v>271</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25">
      <c r="A735" t="s">
        <v>299</v>
      </c>
      <c r="B735" t="s">
        <v>49</v>
      </c>
      <c r="C735" t="s">
        <v>300</v>
      </c>
      <c r="D735" t="s">
        <v>271</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25">
      <c r="A736" t="s">
        <v>299</v>
      </c>
      <c r="B736" t="s">
        <v>49</v>
      </c>
      <c r="C736" t="s">
        <v>300</v>
      </c>
      <c r="D736" t="s">
        <v>271</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25">
      <c r="A737" t="s">
        <v>299</v>
      </c>
      <c r="B737" t="s">
        <v>49</v>
      </c>
      <c r="C737" t="s">
        <v>300</v>
      </c>
      <c r="D737" t="s">
        <v>271</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25">
      <c r="A738" t="s">
        <v>299</v>
      </c>
      <c r="B738" t="s">
        <v>49</v>
      </c>
      <c r="C738" t="s">
        <v>300</v>
      </c>
      <c r="D738" t="s">
        <v>272</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25">
      <c r="A739" t="s">
        <v>299</v>
      </c>
      <c r="B739" t="s">
        <v>49</v>
      </c>
      <c r="C739" t="s">
        <v>300</v>
      </c>
      <c r="D739" t="s">
        <v>272</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25">
      <c r="A740" t="s">
        <v>299</v>
      </c>
      <c r="B740" t="s">
        <v>49</v>
      </c>
      <c r="C740" t="s">
        <v>300</v>
      </c>
      <c r="D740" t="s">
        <v>272</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25">
      <c r="A741" t="s">
        <v>299</v>
      </c>
      <c r="B741" t="s">
        <v>49</v>
      </c>
      <c r="C741" t="s">
        <v>300</v>
      </c>
      <c r="D741" t="s">
        <v>272</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25">
      <c r="A742" t="s">
        <v>299</v>
      </c>
      <c r="B742" t="s">
        <v>49</v>
      </c>
      <c r="C742" t="s">
        <v>300</v>
      </c>
      <c r="D742" t="s">
        <v>273</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25">
      <c r="A743" t="s">
        <v>299</v>
      </c>
      <c r="B743" t="s">
        <v>49</v>
      </c>
      <c r="C743" t="s">
        <v>300</v>
      </c>
      <c r="D743" t="s">
        <v>273</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25">
      <c r="A744" t="s">
        <v>299</v>
      </c>
      <c r="B744" t="s">
        <v>49</v>
      </c>
      <c r="C744" t="s">
        <v>300</v>
      </c>
      <c r="D744" t="s">
        <v>273</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25">
      <c r="A745" t="s">
        <v>299</v>
      </c>
      <c r="B745" t="s">
        <v>49</v>
      </c>
      <c r="C745" t="s">
        <v>300</v>
      </c>
      <c r="D745" t="s">
        <v>273</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25">
      <c r="A746" t="s">
        <v>299</v>
      </c>
      <c r="B746" t="s">
        <v>49</v>
      </c>
      <c r="C746" t="s">
        <v>300</v>
      </c>
      <c r="D746" t="s">
        <v>274</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25">
      <c r="A747" t="s">
        <v>299</v>
      </c>
      <c r="B747" t="s">
        <v>49</v>
      </c>
      <c r="C747" t="s">
        <v>300</v>
      </c>
      <c r="D747" t="s">
        <v>274</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25">
      <c r="A748" t="s">
        <v>299</v>
      </c>
      <c r="B748" t="s">
        <v>49</v>
      </c>
      <c r="C748" t="s">
        <v>300</v>
      </c>
      <c r="D748" t="s">
        <v>274</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25">
      <c r="A749" t="s">
        <v>299</v>
      </c>
      <c r="B749" t="s">
        <v>49</v>
      </c>
      <c r="C749" t="s">
        <v>300</v>
      </c>
      <c r="D749" t="s">
        <v>274</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25">
      <c r="A750" t="s">
        <v>299</v>
      </c>
      <c r="B750" t="s">
        <v>49</v>
      </c>
      <c r="C750" t="s">
        <v>300</v>
      </c>
      <c r="D750" t="s">
        <v>275</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25">
      <c r="A751" t="s">
        <v>299</v>
      </c>
      <c r="B751" t="s">
        <v>49</v>
      </c>
      <c r="C751" t="s">
        <v>300</v>
      </c>
      <c r="D751" t="s">
        <v>275</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25">
      <c r="A752" t="s">
        <v>299</v>
      </c>
      <c r="B752" t="s">
        <v>49</v>
      </c>
      <c r="C752" t="s">
        <v>300</v>
      </c>
      <c r="D752" t="s">
        <v>275</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25">
      <c r="A753" t="s">
        <v>299</v>
      </c>
      <c r="B753" t="s">
        <v>49</v>
      </c>
      <c r="C753" t="s">
        <v>300</v>
      </c>
      <c r="D753" t="s">
        <v>275</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25">
      <c r="A754" t="s">
        <v>299</v>
      </c>
      <c r="B754" t="s">
        <v>49</v>
      </c>
      <c r="C754" t="s">
        <v>300</v>
      </c>
      <c r="D754" t="s">
        <v>276</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25">
      <c r="A755" t="s">
        <v>299</v>
      </c>
      <c r="B755" t="s">
        <v>49</v>
      </c>
      <c r="C755" t="s">
        <v>300</v>
      </c>
      <c r="D755" t="s">
        <v>276</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25">
      <c r="A756" t="s">
        <v>299</v>
      </c>
      <c r="B756" t="s">
        <v>49</v>
      </c>
      <c r="C756" t="s">
        <v>300</v>
      </c>
      <c r="D756" t="s">
        <v>276</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25">
      <c r="A757" t="s">
        <v>299</v>
      </c>
      <c r="B757" t="s">
        <v>49</v>
      </c>
      <c r="C757" t="s">
        <v>300</v>
      </c>
      <c r="D757" t="s">
        <v>276</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25">
      <c r="A758" t="s">
        <v>299</v>
      </c>
      <c r="B758" t="s">
        <v>49</v>
      </c>
      <c r="C758" t="s">
        <v>300</v>
      </c>
      <c r="D758" t="s">
        <v>277</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25">
      <c r="A759" t="s">
        <v>299</v>
      </c>
      <c r="B759" t="s">
        <v>49</v>
      </c>
      <c r="C759" t="s">
        <v>300</v>
      </c>
      <c r="D759" t="s">
        <v>277</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25">
      <c r="A760" t="s">
        <v>299</v>
      </c>
      <c r="B760" t="s">
        <v>49</v>
      </c>
      <c r="C760" t="s">
        <v>300</v>
      </c>
      <c r="D760" t="s">
        <v>277</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25">
      <c r="A761" t="s">
        <v>299</v>
      </c>
      <c r="B761" t="s">
        <v>49</v>
      </c>
      <c r="C761" t="s">
        <v>300</v>
      </c>
      <c r="D761" t="s">
        <v>277</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25">
      <c r="A762" t="s">
        <v>299</v>
      </c>
      <c r="B762" t="s">
        <v>49</v>
      </c>
      <c r="C762" t="s">
        <v>300</v>
      </c>
      <c r="D762" t="s">
        <v>278</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25">
      <c r="A763" t="s">
        <v>299</v>
      </c>
      <c r="B763" t="s">
        <v>49</v>
      </c>
      <c r="C763" t="s">
        <v>300</v>
      </c>
      <c r="D763" t="s">
        <v>278</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25">
      <c r="A764" t="s">
        <v>299</v>
      </c>
      <c r="B764" t="s">
        <v>49</v>
      </c>
      <c r="C764" t="s">
        <v>300</v>
      </c>
      <c r="D764" t="s">
        <v>278</v>
      </c>
      <c r="E764" t="s">
        <v>146</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25">
      <c r="A765" t="s">
        <v>299</v>
      </c>
      <c r="B765" t="s">
        <v>49</v>
      </c>
      <c r="C765" t="s">
        <v>300</v>
      </c>
      <c r="D765" t="s">
        <v>278</v>
      </c>
      <c r="E765" t="s">
        <v>147</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25">
      <c r="A766" t="s">
        <v>299</v>
      </c>
      <c r="B766" t="s">
        <v>49</v>
      </c>
      <c r="C766" t="s">
        <v>300</v>
      </c>
      <c r="D766" t="s">
        <v>279</v>
      </c>
      <c r="E766" t="s">
        <v>161</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25">
      <c r="A767" t="s">
        <v>299</v>
      </c>
      <c r="B767" t="s">
        <v>49</v>
      </c>
      <c r="C767" t="s">
        <v>300</v>
      </c>
      <c r="D767" t="s">
        <v>279</v>
      </c>
      <c r="E767" t="s">
        <v>163</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25">
      <c r="A768" t="s">
        <v>299</v>
      </c>
      <c r="B768" t="s">
        <v>49</v>
      </c>
      <c r="C768" t="s">
        <v>300</v>
      </c>
      <c r="D768" t="s">
        <v>279</v>
      </c>
      <c r="E768" t="s">
        <v>164</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25">
      <c r="A769" t="s">
        <v>299</v>
      </c>
      <c r="B769" t="s">
        <v>49</v>
      </c>
      <c r="C769" t="s">
        <v>300</v>
      </c>
      <c r="D769" t="s">
        <v>279</v>
      </c>
      <c r="E769" t="s">
        <v>166</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25">
      <c r="A770" t="s">
        <v>299</v>
      </c>
      <c r="B770" t="s">
        <v>49</v>
      </c>
      <c r="C770" t="s">
        <v>300</v>
      </c>
      <c r="D770" t="s">
        <v>280</v>
      </c>
      <c r="E770" t="s">
        <v>167</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25">
      <c r="A771" t="s">
        <v>299</v>
      </c>
      <c r="B771" t="s">
        <v>49</v>
      </c>
      <c r="C771" t="s">
        <v>300</v>
      </c>
      <c r="D771" t="s">
        <v>280</v>
      </c>
      <c r="E771" t="s">
        <v>171</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25">
      <c r="A772" t="s">
        <v>299</v>
      </c>
      <c r="B772" t="s">
        <v>49</v>
      </c>
      <c r="C772" t="s">
        <v>300</v>
      </c>
      <c r="D772" t="s">
        <v>280</v>
      </c>
      <c r="E772" t="s">
        <v>174</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25">
      <c r="A773" t="s">
        <v>299</v>
      </c>
      <c r="B773" t="s">
        <v>49</v>
      </c>
      <c r="C773" t="s">
        <v>300</v>
      </c>
      <c r="D773" t="s">
        <v>280</v>
      </c>
      <c r="E773" t="s">
        <v>176</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25">
      <c r="A774" t="s">
        <v>299</v>
      </c>
      <c r="B774" t="s">
        <v>49</v>
      </c>
      <c r="C774" t="s">
        <v>300</v>
      </c>
      <c r="D774" t="s">
        <v>281</v>
      </c>
      <c r="E774" t="s">
        <v>195</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25">
      <c r="A775" t="s">
        <v>299</v>
      </c>
      <c r="B775" t="s">
        <v>49</v>
      </c>
      <c r="C775" t="s">
        <v>300</v>
      </c>
      <c r="D775" t="s">
        <v>281</v>
      </c>
      <c r="E775" t="s">
        <v>206</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25">
      <c r="A776" t="s">
        <v>299</v>
      </c>
      <c r="B776" t="s">
        <v>49</v>
      </c>
      <c r="C776" t="s">
        <v>300</v>
      </c>
      <c r="D776" t="s">
        <v>281</v>
      </c>
      <c r="E776" t="s">
        <v>207</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25">
      <c r="A777" t="s">
        <v>299</v>
      </c>
      <c r="B777" t="s">
        <v>49</v>
      </c>
      <c r="C777" t="s">
        <v>300</v>
      </c>
      <c r="D777" t="s">
        <v>281</v>
      </c>
      <c r="E777" t="s">
        <v>212</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25">
      <c r="A778" t="s">
        <v>299</v>
      </c>
      <c r="B778" t="s">
        <v>49</v>
      </c>
      <c r="C778" t="s">
        <v>300</v>
      </c>
      <c r="D778" t="s">
        <v>282</v>
      </c>
      <c r="E778" t="s">
        <v>213</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25">
      <c r="A779" t="s">
        <v>299</v>
      </c>
      <c r="B779" t="s">
        <v>49</v>
      </c>
      <c r="C779" t="s">
        <v>300</v>
      </c>
      <c r="D779" t="s">
        <v>282</v>
      </c>
      <c r="E779" t="s">
        <v>214</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25">
      <c r="A780" t="s">
        <v>299</v>
      </c>
      <c r="B780" t="s">
        <v>49</v>
      </c>
      <c r="C780" t="s">
        <v>300</v>
      </c>
      <c r="D780" t="s">
        <v>282</v>
      </c>
      <c r="E780" t="s">
        <v>215</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25">
      <c r="A781" t="s">
        <v>299</v>
      </c>
      <c r="B781" t="s">
        <v>49</v>
      </c>
      <c r="C781" t="s">
        <v>300</v>
      </c>
      <c r="D781" t="s">
        <v>282</v>
      </c>
      <c r="E781" t="s">
        <v>217</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25">
      <c r="A782" t="s">
        <v>299</v>
      </c>
      <c r="B782" t="s">
        <v>49</v>
      </c>
      <c r="C782" t="s">
        <v>300</v>
      </c>
      <c r="D782" t="s">
        <v>283</v>
      </c>
      <c r="E782" t="s">
        <v>219</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25">
      <c r="A783" t="s">
        <v>299</v>
      </c>
      <c r="B783" t="s">
        <v>49</v>
      </c>
      <c r="C783" t="s">
        <v>300</v>
      </c>
      <c r="D783" t="s">
        <v>283</v>
      </c>
      <c r="E783" t="s">
        <v>221</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25">
      <c r="A784" t="s">
        <v>299</v>
      </c>
      <c r="B784" t="s">
        <v>49</v>
      </c>
      <c r="C784" t="s">
        <v>300</v>
      </c>
      <c r="D784" t="s">
        <v>283</v>
      </c>
      <c r="E784" t="s">
        <v>222</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25">
      <c r="A785" t="s">
        <v>299</v>
      </c>
      <c r="B785" t="s">
        <v>49</v>
      </c>
      <c r="C785" t="s">
        <v>300</v>
      </c>
      <c r="D785" t="s">
        <v>283</v>
      </c>
      <c r="E785" t="s">
        <v>224</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25">
      <c r="A786" t="s">
        <v>299</v>
      </c>
      <c r="B786" t="s">
        <v>49</v>
      </c>
      <c r="C786" t="s">
        <v>300</v>
      </c>
      <c r="D786" t="s">
        <v>284</v>
      </c>
      <c r="E786" t="s">
        <v>225</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25">
      <c r="A787" t="s">
        <v>299</v>
      </c>
      <c r="B787" t="s">
        <v>49</v>
      </c>
      <c r="C787" t="s">
        <v>300</v>
      </c>
      <c r="D787" t="s">
        <v>284</v>
      </c>
      <c r="E787" t="s">
        <v>226</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25">
      <c r="A788" t="s">
        <v>299</v>
      </c>
      <c r="B788" t="s">
        <v>49</v>
      </c>
      <c r="C788" t="s">
        <v>300</v>
      </c>
      <c r="D788" t="s">
        <v>284</v>
      </c>
      <c r="E788" t="s">
        <v>229</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25">
      <c r="A789" t="s">
        <v>299</v>
      </c>
      <c r="B789" t="s">
        <v>49</v>
      </c>
      <c r="C789" t="s">
        <v>300</v>
      </c>
      <c r="D789" t="s">
        <v>284</v>
      </c>
      <c r="E789" t="s">
        <v>231</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25">
      <c r="A790" t="s">
        <v>299</v>
      </c>
      <c r="B790" t="s">
        <v>49</v>
      </c>
      <c r="C790" t="s">
        <v>300</v>
      </c>
      <c r="D790" t="s">
        <v>285</v>
      </c>
      <c r="E790" t="s">
        <v>232</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25">
      <c r="A791" t="s">
        <v>299</v>
      </c>
      <c r="B791" t="s">
        <v>49</v>
      </c>
      <c r="C791" t="s">
        <v>300</v>
      </c>
      <c r="D791" t="s">
        <v>285</v>
      </c>
      <c r="E791" t="s">
        <v>233</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25">
      <c r="A792" t="s">
        <v>299</v>
      </c>
      <c r="B792" t="s">
        <v>49</v>
      </c>
      <c r="C792" t="s">
        <v>300</v>
      </c>
      <c r="D792" t="s">
        <v>285</v>
      </c>
      <c r="E792" t="s">
        <v>235</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25">
      <c r="A793" t="s">
        <v>299</v>
      </c>
      <c r="B793" t="s">
        <v>49</v>
      </c>
      <c r="C793" t="s">
        <v>300</v>
      </c>
      <c r="D793" t="s">
        <v>285</v>
      </c>
      <c r="E793" t="s">
        <v>244</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25">
      <c r="A794" t="s">
        <v>299</v>
      </c>
      <c r="B794" t="s">
        <v>49</v>
      </c>
      <c r="C794" t="s">
        <v>300</v>
      </c>
      <c r="D794" t="s">
        <v>286</v>
      </c>
      <c r="E794" t="s">
        <v>247</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25">
      <c r="A795" t="s">
        <v>301</v>
      </c>
      <c r="B795" t="s">
        <v>50</v>
      </c>
      <c r="C795" t="s">
        <v>300</v>
      </c>
      <c r="D795" t="s">
        <v>271</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25">
      <c r="A796" t="s">
        <v>301</v>
      </c>
      <c r="B796" t="s">
        <v>50</v>
      </c>
      <c r="C796" t="s">
        <v>300</v>
      </c>
      <c r="D796" t="s">
        <v>271</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25">
      <c r="A797" t="s">
        <v>301</v>
      </c>
      <c r="B797" t="s">
        <v>50</v>
      </c>
      <c r="C797" t="s">
        <v>300</v>
      </c>
      <c r="D797" t="s">
        <v>271</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25">
      <c r="A798" t="s">
        <v>301</v>
      </c>
      <c r="B798" t="s">
        <v>50</v>
      </c>
      <c r="C798" t="s">
        <v>300</v>
      </c>
      <c r="D798" t="s">
        <v>271</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25">
      <c r="A799" t="s">
        <v>301</v>
      </c>
      <c r="B799" t="s">
        <v>50</v>
      </c>
      <c r="C799" t="s">
        <v>300</v>
      </c>
      <c r="D799" t="s">
        <v>272</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25">
      <c r="A800" t="s">
        <v>301</v>
      </c>
      <c r="B800" t="s">
        <v>50</v>
      </c>
      <c r="C800" t="s">
        <v>300</v>
      </c>
      <c r="D800" t="s">
        <v>272</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25">
      <c r="A801" t="s">
        <v>301</v>
      </c>
      <c r="B801" t="s">
        <v>50</v>
      </c>
      <c r="C801" t="s">
        <v>300</v>
      </c>
      <c r="D801" t="s">
        <v>272</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25">
      <c r="A802" t="s">
        <v>301</v>
      </c>
      <c r="B802" t="s">
        <v>50</v>
      </c>
      <c r="C802" t="s">
        <v>300</v>
      </c>
      <c r="D802" t="s">
        <v>272</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25">
      <c r="A803" t="s">
        <v>301</v>
      </c>
      <c r="B803" t="s">
        <v>50</v>
      </c>
      <c r="C803" t="s">
        <v>300</v>
      </c>
      <c r="D803" t="s">
        <v>273</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25">
      <c r="A804" t="s">
        <v>301</v>
      </c>
      <c r="B804" t="s">
        <v>50</v>
      </c>
      <c r="C804" t="s">
        <v>300</v>
      </c>
      <c r="D804" t="s">
        <v>273</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25">
      <c r="A805" t="s">
        <v>301</v>
      </c>
      <c r="B805" t="s">
        <v>50</v>
      </c>
      <c r="C805" t="s">
        <v>300</v>
      </c>
      <c r="D805" t="s">
        <v>273</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25">
      <c r="A806" t="s">
        <v>301</v>
      </c>
      <c r="B806" t="s">
        <v>50</v>
      </c>
      <c r="C806" t="s">
        <v>300</v>
      </c>
      <c r="D806" t="s">
        <v>273</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25">
      <c r="A807" t="s">
        <v>301</v>
      </c>
      <c r="B807" t="s">
        <v>50</v>
      </c>
      <c r="C807" t="s">
        <v>300</v>
      </c>
      <c r="D807" t="s">
        <v>274</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25">
      <c r="A808" t="s">
        <v>301</v>
      </c>
      <c r="B808" t="s">
        <v>50</v>
      </c>
      <c r="C808" t="s">
        <v>300</v>
      </c>
      <c r="D808" t="s">
        <v>274</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25">
      <c r="A809" t="s">
        <v>301</v>
      </c>
      <c r="B809" t="s">
        <v>50</v>
      </c>
      <c r="C809" t="s">
        <v>300</v>
      </c>
      <c r="D809" t="s">
        <v>274</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25">
      <c r="A810" t="s">
        <v>301</v>
      </c>
      <c r="B810" t="s">
        <v>50</v>
      </c>
      <c r="C810" t="s">
        <v>300</v>
      </c>
      <c r="D810" t="s">
        <v>274</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25">
      <c r="A811" t="s">
        <v>301</v>
      </c>
      <c r="B811" t="s">
        <v>50</v>
      </c>
      <c r="C811" t="s">
        <v>300</v>
      </c>
      <c r="D811" t="s">
        <v>275</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25">
      <c r="A812" t="s">
        <v>301</v>
      </c>
      <c r="B812" t="s">
        <v>50</v>
      </c>
      <c r="C812" t="s">
        <v>300</v>
      </c>
      <c r="D812" t="s">
        <v>275</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25">
      <c r="A813" t="s">
        <v>301</v>
      </c>
      <c r="B813" t="s">
        <v>50</v>
      </c>
      <c r="C813" t="s">
        <v>300</v>
      </c>
      <c r="D813" t="s">
        <v>275</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25">
      <c r="A814" t="s">
        <v>301</v>
      </c>
      <c r="B814" t="s">
        <v>50</v>
      </c>
      <c r="C814" t="s">
        <v>300</v>
      </c>
      <c r="D814" t="s">
        <v>275</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25">
      <c r="A815" t="s">
        <v>301</v>
      </c>
      <c r="B815" t="s">
        <v>50</v>
      </c>
      <c r="C815" t="s">
        <v>300</v>
      </c>
      <c r="D815" t="s">
        <v>276</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25">
      <c r="A816" t="s">
        <v>301</v>
      </c>
      <c r="B816" t="s">
        <v>50</v>
      </c>
      <c r="C816" t="s">
        <v>300</v>
      </c>
      <c r="D816" t="s">
        <v>276</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25">
      <c r="A817" t="s">
        <v>301</v>
      </c>
      <c r="B817" t="s">
        <v>50</v>
      </c>
      <c r="C817" t="s">
        <v>300</v>
      </c>
      <c r="D817" t="s">
        <v>276</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25">
      <c r="A818" t="s">
        <v>301</v>
      </c>
      <c r="B818" t="s">
        <v>50</v>
      </c>
      <c r="C818" t="s">
        <v>300</v>
      </c>
      <c r="D818" t="s">
        <v>276</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25">
      <c r="A819" t="s">
        <v>301</v>
      </c>
      <c r="B819" t="s">
        <v>50</v>
      </c>
      <c r="C819" t="s">
        <v>300</v>
      </c>
      <c r="D819" t="s">
        <v>277</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25">
      <c r="A820" t="s">
        <v>301</v>
      </c>
      <c r="B820" t="s">
        <v>50</v>
      </c>
      <c r="C820" t="s">
        <v>300</v>
      </c>
      <c r="D820" t="s">
        <v>277</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25">
      <c r="A821" t="s">
        <v>301</v>
      </c>
      <c r="B821" t="s">
        <v>50</v>
      </c>
      <c r="C821" t="s">
        <v>300</v>
      </c>
      <c r="D821" t="s">
        <v>277</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25">
      <c r="A822" t="s">
        <v>301</v>
      </c>
      <c r="B822" t="s">
        <v>50</v>
      </c>
      <c r="C822" t="s">
        <v>300</v>
      </c>
      <c r="D822" t="s">
        <v>277</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25">
      <c r="A823" t="s">
        <v>301</v>
      </c>
      <c r="B823" t="s">
        <v>50</v>
      </c>
      <c r="C823" t="s">
        <v>300</v>
      </c>
      <c r="D823" t="s">
        <v>278</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25">
      <c r="A824" t="s">
        <v>301</v>
      </c>
      <c r="B824" t="s">
        <v>50</v>
      </c>
      <c r="C824" t="s">
        <v>300</v>
      </c>
      <c r="D824" t="s">
        <v>278</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25">
      <c r="A825" t="s">
        <v>301</v>
      </c>
      <c r="B825" t="s">
        <v>50</v>
      </c>
      <c r="C825" t="s">
        <v>300</v>
      </c>
      <c r="D825" t="s">
        <v>278</v>
      </c>
      <c r="E825" t="s">
        <v>146</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25">
      <c r="A826" t="s">
        <v>301</v>
      </c>
      <c r="B826" t="s">
        <v>50</v>
      </c>
      <c r="C826" t="s">
        <v>300</v>
      </c>
      <c r="D826" t="s">
        <v>278</v>
      </c>
      <c r="E826" t="s">
        <v>147</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25">
      <c r="A827" t="s">
        <v>301</v>
      </c>
      <c r="B827" t="s">
        <v>50</v>
      </c>
      <c r="C827" t="s">
        <v>300</v>
      </c>
      <c r="D827" t="s">
        <v>279</v>
      </c>
      <c r="E827" t="s">
        <v>161</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25">
      <c r="A828" t="s">
        <v>301</v>
      </c>
      <c r="B828" t="s">
        <v>50</v>
      </c>
      <c r="C828" t="s">
        <v>300</v>
      </c>
      <c r="D828" t="s">
        <v>279</v>
      </c>
      <c r="E828" t="s">
        <v>163</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25">
      <c r="A829" t="s">
        <v>301</v>
      </c>
      <c r="B829" t="s">
        <v>50</v>
      </c>
      <c r="C829" t="s">
        <v>300</v>
      </c>
      <c r="D829" t="s">
        <v>279</v>
      </c>
      <c r="E829" t="s">
        <v>164</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25">
      <c r="A830" t="s">
        <v>301</v>
      </c>
      <c r="B830" t="s">
        <v>50</v>
      </c>
      <c r="C830" t="s">
        <v>300</v>
      </c>
      <c r="D830" t="s">
        <v>279</v>
      </c>
      <c r="E830" t="s">
        <v>166</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25">
      <c r="A831" t="s">
        <v>301</v>
      </c>
      <c r="B831" t="s">
        <v>50</v>
      </c>
      <c r="C831" t="s">
        <v>300</v>
      </c>
      <c r="D831" t="s">
        <v>280</v>
      </c>
      <c r="E831" t="s">
        <v>167</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25">
      <c r="A832" t="s">
        <v>301</v>
      </c>
      <c r="B832" t="s">
        <v>50</v>
      </c>
      <c r="C832" t="s">
        <v>300</v>
      </c>
      <c r="D832" t="s">
        <v>280</v>
      </c>
      <c r="E832" t="s">
        <v>171</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25">
      <c r="A833" t="s">
        <v>301</v>
      </c>
      <c r="B833" t="s">
        <v>50</v>
      </c>
      <c r="C833" t="s">
        <v>300</v>
      </c>
      <c r="D833" t="s">
        <v>280</v>
      </c>
      <c r="E833" t="s">
        <v>174</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25">
      <c r="A834" t="s">
        <v>301</v>
      </c>
      <c r="B834" t="s">
        <v>50</v>
      </c>
      <c r="C834" t="s">
        <v>300</v>
      </c>
      <c r="D834" t="s">
        <v>280</v>
      </c>
      <c r="E834" t="s">
        <v>176</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25">
      <c r="A835" t="s">
        <v>301</v>
      </c>
      <c r="B835" t="s">
        <v>50</v>
      </c>
      <c r="C835" t="s">
        <v>300</v>
      </c>
      <c r="D835" t="s">
        <v>281</v>
      </c>
      <c r="E835" t="s">
        <v>195</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25">
      <c r="A836" t="s">
        <v>301</v>
      </c>
      <c r="B836" t="s">
        <v>50</v>
      </c>
      <c r="C836" t="s">
        <v>300</v>
      </c>
      <c r="D836" t="s">
        <v>281</v>
      </c>
      <c r="E836" t="s">
        <v>206</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25">
      <c r="A837" t="s">
        <v>301</v>
      </c>
      <c r="B837" t="s">
        <v>50</v>
      </c>
      <c r="C837" t="s">
        <v>300</v>
      </c>
      <c r="D837" t="s">
        <v>281</v>
      </c>
      <c r="E837" t="s">
        <v>207</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25">
      <c r="A838" t="s">
        <v>301</v>
      </c>
      <c r="B838" t="s">
        <v>50</v>
      </c>
      <c r="C838" t="s">
        <v>300</v>
      </c>
      <c r="D838" t="s">
        <v>281</v>
      </c>
      <c r="E838" t="s">
        <v>212</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25">
      <c r="A839" t="s">
        <v>301</v>
      </c>
      <c r="B839" t="s">
        <v>50</v>
      </c>
      <c r="C839" t="s">
        <v>300</v>
      </c>
      <c r="D839" t="s">
        <v>282</v>
      </c>
      <c r="E839" t="s">
        <v>213</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25">
      <c r="A840" t="s">
        <v>301</v>
      </c>
      <c r="B840" t="s">
        <v>50</v>
      </c>
      <c r="C840" t="s">
        <v>300</v>
      </c>
      <c r="D840" t="s">
        <v>282</v>
      </c>
      <c r="E840" t="s">
        <v>214</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25">
      <c r="A841" t="s">
        <v>301</v>
      </c>
      <c r="B841" t="s">
        <v>50</v>
      </c>
      <c r="C841" t="s">
        <v>300</v>
      </c>
      <c r="D841" t="s">
        <v>282</v>
      </c>
      <c r="E841" t="s">
        <v>215</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25">
      <c r="A842" t="s">
        <v>301</v>
      </c>
      <c r="B842" t="s">
        <v>50</v>
      </c>
      <c r="C842" t="s">
        <v>300</v>
      </c>
      <c r="D842" t="s">
        <v>282</v>
      </c>
      <c r="E842" t="s">
        <v>217</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25">
      <c r="A843" t="s">
        <v>301</v>
      </c>
      <c r="B843" t="s">
        <v>50</v>
      </c>
      <c r="C843" t="s">
        <v>300</v>
      </c>
      <c r="D843" t="s">
        <v>283</v>
      </c>
      <c r="E843" t="s">
        <v>219</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25">
      <c r="A844" t="s">
        <v>301</v>
      </c>
      <c r="B844" t="s">
        <v>50</v>
      </c>
      <c r="C844" t="s">
        <v>300</v>
      </c>
      <c r="D844" t="s">
        <v>283</v>
      </c>
      <c r="E844" t="s">
        <v>221</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25">
      <c r="A845" t="s">
        <v>301</v>
      </c>
      <c r="B845" t="s">
        <v>50</v>
      </c>
      <c r="C845" t="s">
        <v>300</v>
      </c>
      <c r="D845" t="s">
        <v>283</v>
      </c>
      <c r="E845" t="s">
        <v>222</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25">
      <c r="A846" t="s">
        <v>301</v>
      </c>
      <c r="B846" t="s">
        <v>50</v>
      </c>
      <c r="C846" t="s">
        <v>300</v>
      </c>
      <c r="D846" t="s">
        <v>283</v>
      </c>
      <c r="E846" t="s">
        <v>224</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25">
      <c r="A847" t="s">
        <v>301</v>
      </c>
      <c r="B847" t="s">
        <v>50</v>
      </c>
      <c r="C847" t="s">
        <v>300</v>
      </c>
      <c r="D847" t="s">
        <v>284</v>
      </c>
      <c r="E847" t="s">
        <v>225</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25">
      <c r="A848" t="s">
        <v>301</v>
      </c>
      <c r="B848" t="s">
        <v>50</v>
      </c>
      <c r="C848" t="s">
        <v>300</v>
      </c>
      <c r="D848" t="s">
        <v>284</v>
      </c>
      <c r="E848" t="s">
        <v>226</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25">
      <c r="A849" t="s">
        <v>301</v>
      </c>
      <c r="B849" t="s">
        <v>50</v>
      </c>
      <c r="C849" t="s">
        <v>300</v>
      </c>
      <c r="D849" t="s">
        <v>284</v>
      </c>
      <c r="E849" t="s">
        <v>229</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25">
      <c r="A850" t="s">
        <v>301</v>
      </c>
      <c r="B850" t="s">
        <v>50</v>
      </c>
      <c r="C850" t="s">
        <v>300</v>
      </c>
      <c r="D850" t="s">
        <v>284</v>
      </c>
      <c r="E850" t="s">
        <v>231</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25">
      <c r="A851" t="s">
        <v>301</v>
      </c>
      <c r="B851" t="s">
        <v>50</v>
      </c>
      <c r="C851" t="s">
        <v>300</v>
      </c>
      <c r="D851" t="s">
        <v>285</v>
      </c>
      <c r="E851" t="s">
        <v>232</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25">
      <c r="A852" t="s">
        <v>301</v>
      </c>
      <c r="B852" t="s">
        <v>50</v>
      </c>
      <c r="C852" t="s">
        <v>300</v>
      </c>
      <c r="D852" t="s">
        <v>285</v>
      </c>
      <c r="E852" t="s">
        <v>233</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25">
      <c r="A853" t="s">
        <v>301</v>
      </c>
      <c r="B853" t="s">
        <v>50</v>
      </c>
      <c r="C853" t="s">
        <v>300</v>
      </c>
      <c r="D853" t="s">
        <v>285</v>
      </c>
      <c r="E853" t="s">
        <v>235</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25">
      <c r="A854" t="s">
        <v>301</v>
      </c>
      <c r="B854" t="s">
        <v>50</v>
      </c>
      <c r="C854" t="s">
        <v>300</v>
      </c>
      <c r="D854" t="s">
        <v>285</v>
      </c>
      <c r="E854" t="s">
        <v>244</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25">
      <c r="A855" t="s">
        <v>301</v>
      </c>
      <c r="B855" t="s">
        <v>50</v>
      </c>
      <c r="C855" t="s">
        <v>300</v>
      </c>
      <c r="D855" t="s">
        <v>286</v>
      </c>
      <c r="E855" t="s">
        <v>247</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25">
      <c r="A856" t="s">
        <v>302</v>
      </c>
      <c r="B856" t="s">
        <v>6</v>
      </c>
      <c r="C856" t="s">
        <v>0</v>
      </c>
      <c r="D856" t="s">
        <v>271</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25">
      <c r="A857" t="s">
        <v>302</v>
      </c>
      <c r="B857" t="s">
        <v>6</v>
      </c>
      <c r="C857" t="s">
        <v>0</v>
      </c>
      <c r="D857" t="s">
        <v>271</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25">
      <c r="A858" t="s">
        <v>302</v>
      </c>
      <c r="B858" t="s">
        <v>6</v>
      </c>
      <c r="C858" t="s">
        <v>0</v>
      </c>
      <c r="D858" t="s">
        <v>271</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25">
      <c r="A859" t="s">
        <v>302</v>
      </c>
      <c r="B859" t="s">
        <v>6</v>
      </c>
      <c r="C859" t="s">
        <v>0</v>
      </c>
      <c r="D859" t="s">
        <v>271</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25">
      <c r="A860" t="s">
        <v>302</v>
      </c>
      <c r="B860" t="s">
        <v>6</v>
      </c>
      <c r="C860" t="s">
        <v>0</v>
      </c>
      <c r="D860" t="s">
        <v>272</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25">
      <c r="A861" t="s">
        <v>302</v>
      </c>
      <c r="B861" t="s">
        <v>6</v>
      </c>
      <c r="C861" t="s">
        <v>0</v>
      </c>
      <c r="D861" t="s">
        <v>272</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25">
      <c r="A862" t="s">
        <v>302</v>
      </c>
      <c r="B862" t="s">
        <v>6</v>
      </c>
      <c r="C862" t="s">
        <v>0</v>
      </c>
      <c r="D862" t="s">
        <v>272</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25">
      <c r="A863" t="s">
        <v>302</v>
      </c>
      <c r="B863" t="s">
        <v>6</v>
      </c>
      <c r="C863" t="s">
        <v>0</v>
      </c>
      <c r="D863" t="s">
        <v>272</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25">
      <c r="A864" t="s">
        <v>302</v>
      </c>
      <c r="B864" t="s">
        <v>6</v>
      </c>
      <c r="C864" t="s">
        <v>0</v>
      </c>
      <c r="D864" t="s">
        <v>273</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25">
      <c r="A865" t="s">
        <v>302</v>
      </c>
      <c r="B865" t="s">
        <v>6</v>
      </c>
      <c r="C865" t="s">
        <v>0</v>
      </c>
      <c r="D865" t="s">
        <v>273</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25">
      <c r="A866" t="s">
        <v>302</v>
      </c>
      <c r="B866" t="s">
        <v>6</v>
      </c>
      <c r="C866" t="s">
        <v>0</v>
      </c>
      <c r="D866" t="s">
        <v>273</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25">
      <c r="A867" t="s">
        <v>302</v>
      </c>
      <c r="B867" t="s">
        <v>6</v>
      </c>
      <c r="C867" t="s">
        <v>0</v>
      </c>
      <c r="D867" t="s">
        <v>273</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25">
      <c r="A868" t="s">
        <v>302</v>
      </c>
      <c r="B868" t="s">
        <v>6</v>
      </c>
      <c r="C868" t="s">
        <v>0</v>
      </c>
      <c r="D868" t="s">
        <v>274</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25">
      <c r="A869" t="s">
        <v>302</v>
      </c>
      <c r="B869" t="s">
        <v>6</v>
      </c>
      <c r="C869" t="s">
        <v>0</v>
      </c>
      <c r="D869" t="s">
        <v>274</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25">
      <c r="A870" t="s">
        <v>302</v>
      </c>
      <c r="B870" t="s">
        <v>6</v>
      </c>
      <c r="C870" t="s">
        <v>0</v>
      </c>
      <c r="D870" t="s">
        <v>274</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25">
      <c r="A871" t="s">
        <v>302</v>
      </c>
      <c r="B871" t="s">
        <v>6</v>
      </c>
      <c r="C871" t="s">
        <v>0</v>
      </c>
      <c r="D871" t="s">
        <v>274</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25">
      <c r="A872" t="s">
        <v>302</v>
      </c>
      <c r="B872" t="s">
        <v>6</v>
      </c>
      <c r="C872" t="s">
        <v>0</v>
      </c>
      <c r="D872" t="s">
        <v>275</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25">
      <c r="A873" t="s">
        <v>302</v>
      </c>
      <c r="B873" t="s">
        <v>6</v>
      </c>
      <c r="C873" t="s">
        <v>0</v>
      </c>
      <c r="D873" t="s">
        <v>275</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25">
      <c r="A874" t="s">
        <v>302</v>
      </c>
      <c r="B874" t="s">
        <v>6</v>
      </c>
      <c r="C874" t="s">
        <v>0</v>
      </c>
      <c r="D874" t="s">
        <v>275</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25">
      <c r="A875" t="s">
        <v>302</v>
      </c>
      <c r="B875" t="s">
        <v>6</v>
      </c>
      <c r="C875" t="s">
        <v>0</v>
      </c>
      <c r="D875" t="s">
        <v>275</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25">
      <c r="A876" t="s">
        <v>302</v>
      </c>
      <c r="B876" t="s">
        <v>6</v>
      </c>
      <c r="C876" t="s">
        <v>0</v>
      </c>
      <c r="D876" t="s">
        <v>276</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25">
      <c r="A877" t="s">
        <v>302</v>
      </c>
      <c r="B877" t="s">
        <v>6</v>
      </c>
      <c r="C877" t="s">
        <v>0</v>
      </c>
      <c r="D877" t="s">
        <v>276</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25">
      <c r="A878" t="s">
        <v>302</v>
      </c>
      <c r="B878" t="s">
        <v>6</v>
      </c>
      <c r="C878" t="s">
        <v>0</v>
      </c>
      <c r="D878" t="s">
        <v>276</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25">
      <c r="A879" t="s">
        <v>302</v>
      </c>
      <c r="B879" t="s">
        <v>6</v>
      </c>
      <c r="C879" t="s">
        <v>0</v>
      </c>
      <c r="D879" t="s">
        <v>276</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25">
      <c r="A880" t="s">
        <v>302</v>
      </c>
      <c r="B880" t="s">
        <v>6</v>
      </c>
      <c r="C880" t="s">
        <v>0</v>
      </c>
      <c r="D880" t="s">
        <v>277</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25">
      <c r="A881" t="s">
        <v>302</v>
      </c>
      <c r="B881" t="s">
        <v>6</v>
      </c>
      <c r="C881" t="s">
        <v>0</v>
      </c>
      <c r="D881" t="s">
        <v>277</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25">
      <c r="A882" t="s">
        <v>302</v>
      </c>
      <c r="B882" t="s">
        <v>6</v>
      </c>
      <c r="C882" t="s">
        <v>0</v>
      </c>
      <c r="D882" t="s">
        <v>277</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25">
      <c r="A883" t="s">
        <v>302</v>
      </c>
      <c r="B883" t="s">
        <v>6</v>
      </c>
      <c r="C883" t="s">
        <v>0</v>
      </c>
      <c r="D883" t="s">
        <v>277</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25">
      <c r="A884" t="s">
        <v>302</v>
      </c>
      <c r="B884" t="s">
        <v>6</v>
      </c>
      <c r="C884" t="s">
        <v>0</v>
      </c>
      <c r="D884" t="s">
        <v>278</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25">
      <c r="A885" t="s">
        <v>302</v>
      </c>
      <c r="B885" t="s">
        <v>6</v>
      </c>
      <c r="C885" t="s">
        <v>0</v>
      </c>
      <c r="D885" t="s">
        <v>278</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25">
      <c r="A886" t="s">
        <v>302</v>
      </c>
      <c r="B886" t="s">
        <v>6</v>
      </c>
      <c r="C886" t="s">
        <v>0</v>
      </c>
      <c r="D886" t="s">
        <v>278</v>
      </c>
      <c r="E886" t="s">
        <v>146</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25">
      <c r="A887" t="s">
        <v>302</v>
      </c>
      <c r="B887" t="s">
        <v>6</v>
      </c>
      <c r="C887" t="s">
        <v>0</v>
      </c>
      <c r="D887" t="s">
        <v>278</v>
      </c>
      <c r="E887" t="s">
        <v>147</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25">
      <c r="A888" t="s">
        <v>302</v>
      </c>
      <c r="B888" t="s">
        <v>6</v>
      </c>
      <c r="C888" t="s">
        <v>0</v>
      </c>
      <c r="D888" t="s">
        <v>279</v>
      </c>
      <c r="E888" t="s">
        <v>161</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25">
      <c r="A889" t="s">
        <v>302</v>
      </c>
      <c r="B889" t="s">
        <v>6</v>
      </c>
      <c r="C889" t="s">
        <v>0</v>
      </c>
      <c r="D889" t="s">
        <v>279</v>
      </c>
      <c r="E889" t="s">
        <v>163</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25">
      <c r="A890" t="s">
        <v>302</v>
      </c>
      <c r="B890" t="s">
        <v>6</v>
      </c>
      <c r="C890" t="s">
        <v>0</v>
      </c>
      <c r="D890" t="s">
        <v>279</v>
      </c>
      <c r="E890" t="s">
        <v>164</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25">
      <c r="A891" t="s">
        <v>302</v>
      </c>
      <c r="B891" t="s">
        <v>6</v>
      </c>
      <c r="C891" t="s">
        <v>0</v>
      </c>
      <c r="D891" t="s">
        <v>279</v>
      </c>
      <c r="E891" t="s">
        <v>166</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25">
      <c r="A892" t="s">
        <v>302</v>
      </c>
      <c r="B892" t="s">
        <v>6</v>
      </c>
      <c r="C892" t="s">
        <v>0</v>
      </c>
      <c r="D892" t="s">
        <v>280</v>
      </c>
      <c r="E892" t="s">
        <v>167</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25">
      <c r="A893" t="s">
        <v>302</v>
      </c>
      <c r="B893" t="s">
        <v>6</v>
      </c>
      <c r="C893" t="s">
        <v>0</v>
      </c>
      <c r="D893" t="s">
        <v>280</v>
      </c>
      <c r="E893" t="s">
        <v>171</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25">
      <c r="A894" t="s">
        <v>302</v>
      </c>
      <c r="B894" t="s">
        <v>6</v>
      </c>
      <c r="C894" t="s">
        <v>0</v>
      </c>
      <c r="D894" t="s">
        <v>280</v>
      </c>
      <c r="E894" t="s">
        <v>174</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25">
      <c r="A895" t="s">
        <v>302</v>
      </c>
      <c r="B895" t="s">
        <v>6</v>
      </c>
      <c r="C895" t="s">
        <v>0</v>
      </c>
      <c r="D895" t="s">
        <v>280</v>
      </c>
      <c r="E895" t="s">
        <v>176</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25">
      <c r="A896" t="s">
        <v>302</v>
      </c>
      <c r="B896" t="s">
        <v>6</v>
      </c>
      <c r="C896" t="s">
        <v>0</v>
      </c>
      <c r="D896" t="s">
        <v>281</v>
      </c>
      <c r="E896" t="s">
        <v>195</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25">
      <c r="A897" t="s">
        <v>302</v>
      </c>
      <c r="B897" t="s">
        <v>6</v>
      </c>
      <c r="C897" t="s">
        <v>0</v>
      </c>
      <c r="D897" t="s">
        <v>281</v>
      </c>
      <c r="E897" t="s">
        <v>206</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25">
      <c r="A898" t="s">
        <v>302</v>
      </c>
      <c r="B898" t="s">
        <v>6</v>
      </c>
      <c r="C898" t="s">
        <v>0</v>
      </c>
      <c r="D898" t="s">
        <v>281</v>
      </c>
      <c r="E898" t="s">
        <v>207</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25">
      <c r="A899" t="s">
        <v>302</v>
      </c>
      <c r="B899" t="s">
        <v>6</v>
      </c>
      <c r="C899" t="s">
        <v>0</v>
      </c>
      <c r="D899" t="s">
        <v>281</v>
      </c>
      <c r="E899" t="s">
        <v>212</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25">
      <c r="A900" t="s">
        <v>302</v>
      </c>
      <c r="B900" t="s">
        <v>6</v>
      </c>
      <c r="C900" t="s">
        <v>0</v>
      </c>
      <c r="D900" t="s">
        <v>282</v>
      </c>
      <c r="E900" t="s">
        <v>213</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25">
      <c r="A901" t="s">
        <v>302</v>
      </c>
      <c r="B901" t="s">
        <v>6</v>
      </c>
      <c r="C901" t="s">
        <v>0</v>
      </c>
      <c r="D901" t="s">
        <v>282</v>
      </c>
      <c r="E901" t="s">
        <v>214</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25">
      <c r="A902" t="s">
        <v>302</v>
      </c>
      <c r="B902" t="s">
        <v>6</v>
      </c>
      <c r="C902" t="s">
        <v>0</v>
      </c>
      <c r="D902" t="s">
        <v>282</v>
      </c>
      <c r="E902" t="s">
        <v>215</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25">
      <c r="A903" t="s">
        <v>302</v>
      </c>
      <c r="B903" t="s">
        <v>6</v>
      </c>
      <c r="C903" t="s">
        <v>0</v>
      </c>
      <c r="D903" t="s">
        <v>282</v>
      </c>
      <c r="E903" t="s">
        <v>217</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25">
      <c r="A904" t="s">
        <v>302</v>
      </c>
      <c r="B904" t="s">
        <v>6</v>
      </c>
      <c r="C904" t="s">
        <v>0</v>
      </c>
      <c r="D904" t="s">
        <v>283</v>
      </c>
      <c r="E904" t="s">
        <v>219</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25">
      <c r="A905" t="s">
        <v>302</v>
      </c>
      <c r="B905" t="s">
        <v>6</v>
      </c>
      <c r="C905" t="s">
        <v>0</v>
      </c>
      <c r="D905" t="s">
        <v>283</v>
      </c>
      <c r="E905" t="s">
        <v>221</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25">
      <c r="A906" t="s">
        <v>302</v>
      </c>
      <c r="B906" t="s">
        <v>6</v>
      </c>
      <c r="C906" t="s">
        <v>0</v>
      </c>
      <c r="D906" t="s">
        <v>283</v>
      </c>
      <c r="E906" t="s">
        <v>222</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25">
      <c r="A907" t="s">
        <v>302</v>
      </c>
      <c r="B907" t="s">
        <v>6</v>
      </c>
      <c r="C907" t="s">
        <v>0</v>
      </c>
      <c r="D907" t="s">
        <v>283</v>
      </c>
      <c r="E907" t="s">
        <v>224</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25">
      <c r="A908" t="s">
        <v>302</v>
      </c>
      <c r="B908" t="s">
        <v>6</v>
      </c>
      <c r="C908" t="s">
        <v>0</v>
      </c>
      <c r="D908" t="s">
        <v>284</v>
      </c>
      <c r="E908" t="s">
        <v>225</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25">
      <c r="A909" t="s">
        <v>302</v>
      </c>
      <c r="B909" t="s">
        <v>6</v>
      </c>
      <c r="C909" t="s">
        <v>0</v>
      </c>
      <c r="D909" t="s">
        <v>284</v>
      </c>
      <c r="E909" t="s">
        <v>226</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25">
      <c r="A910" t="s">
        <v>302</v>
      </c>
      <c r="B910" t="s">
        <v>6</v>
      </c>
      <c r="C910" t="s">
        <v>0</v>
      </c>
      <c r="D910" t="s">
        <v>284</v>
      </c>
      <c r="E910" t="s">
        <v>229</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25">
      <c r="A911" t="s">
        <v>302</v>
      </c>
      <c r="B911" t="s">
        <v>6</v>
      </c>
      <c r="C911" t="s">
        <v>0</v>
      </c>
      <c r="D911" t="s">
        <v>284</v>
      </c>
      <c r="E911" t="s">
        <v>231</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25">
      <c r="A912" t="s">
        <v>302</v>
      </c>
      <c r="B912" t="s">
        <v>6</v>
      </c>
      <c r="C912" t="s">
        <v>0</v>
      </c>
      <c r="D912" t="s">
        <v>285</v>
      </c>
      <c r="E912" t="s">
        <v>232</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25">
      <c r="A913" t="s">
        <v>302</v>
      </c>
      <c r="B913" t="s">
        <v>6</v>
      </c>
      <c r="C913" t="s">
        <v>0</v>
      </c>
      <c r="D913" t="s">
        <v>285</v>
      </c>
      <c r="E913" t="s">
        <v>233</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25">
      <c r="A914" t="s">
        <v>302</v>
      </c>
      <c r="B914" t="s">
        <v>6</v>
      </c>
      <c r="C914" t="s">
        <v>0</v>
      </c>
      <c r="D914" t="s">
        <v>285</v>
      </c>
      <c r="E914" t="s">
        <v>235</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25">
      <c r="A915" t="s">
        <v>302</v>
      </c>
      <c r="B915" t="s">
        <v>6</v>
      </c>
      <c r="C915" t="s">
        <v>0</v>
      </c>
      <c r="D915" t="s">
        <v>285</v>
      </c>
      <c r="E915" t="s">
        <v>244</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25">
      <c r="A916" t="s">
        <v>302</v>
      </c>
      <c r="B916" t="s">
        <v>6</v>
      </c>
      <c r="C916" t="s">
        <v>0</v>
      </c>
      <c r="D916" t="s">
        <v>286</v>
      </c>
      <c r="E916" t="s">
        <v>247</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25">
      <c r="A917" t="s">
        <v>303</v>
      </c>
      <c r="B917" t="s">
        <v>7</v>
      </c>
      <c r="C917" t="s">
        <v>0</v>
      </c>
      <c r="D917" t="s">
        <v>271</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25">
      <c r="A918" t="s">
        <v>303</v>
      </c>
      <c r="B918" t="s">
        <v>7</v>
      </c>
      <c r="C918" t="s">
        <v>0</v>
      </c>
      <c r="D918" t="s">
        <v>271</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25">
      <c r="A919" t="s">
        <v>303</v>
      </c>
      <c r="B919" t="s">
        <v>7</v>
      </c>
      <c r="C919" t="s">
        <v>0</v>
      </c>
      <c r="D919" t="s">
        <v>271</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25">
      <c r="A920" t="s">
        <v>303</v>
      </c>
      <c r="B920" t="s">
        <v>7</v>
      </c>
      <c r="C920" t="s">
        <v>0</v>
      </c>
      <c r="D920" t="s">
        <v>271</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25">
      <c r="A921" t="s">
        <v>303</v>
      </c>
      <c r="B921" t="s">
        <v>7</v>
      </c>
      <c r="C921" t="s">
        <v>0</v>
      </c>
      <c r="D921" t="s">
        <v>272</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25">
      <c r="A922" t="s">
        <v>303</v>
      </c>
      <c r="B922" t="s">
        <v>7</v>
      </c>
      <c r="C922" t="s">
        <v>0</v>
      </c>
      <c r="D922" t="s">
        <v>272</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25">
      <c r="A923" t="s">
        <v>303</v>
      </c>
      <c r="B923" t="s">
        <v>7</v>
      </c>
      <c r="C923" t="s">
        <v>0</v>
      </c>
      <c r="D923" t="s">
        <v>272</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25">
      <c r="A924" t="s">
        <v>303</v>
      </c>
      <c r="B924" t="s">
        <v>7</v>
      </c>
      <c r="C924" t="s">
        <v>0</v>
      </c>
      <c r="D924" t="s">
        <v>272</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25">
      <c r="A925" t="s">
        <v>303</v>
      </c>
      <c r="B925" t="s">
        <v>7</v>
      </c>
      <c r="C925" t="s">
        <v>0</v>
      </c>
      <c r="D925" t="s">
        <v>273</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25">
      <c r="A926" t="s">
        <v>303</v>
      </c>
      <c r="B926" t="s">
        <v>7</v>
      </c>
      <c r="C926" t="s">
        <v>0</v>
      </c>
      <c r="D926" t="s">
        <v>273</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25">
      <c r="A927" t="s">
        <v>303</v>
      </c>
      <c r="B927" t="s">
        <v>7</v>
      </c>
      <c r="C927" t="s">
        <v>0</v>
      </c>
      <c r="D927" t="s">
        <v>273</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25">
      <c r="A928" t="s">
        <v>303</v>
      </c>
      <c r="B928" t="s">
        <v>7</v>
      </c>
      <c r="C928" t="s">
        <v>0</v>
      </c>
      <c r="D928" t="s">
        <v>273</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25">
      <c r="A929" t="s">
        <v>303</v>
      </c>
      <c r="B929" t="s">
        <v>7</v>
      </c>
      <c r="C929" t="s">
        <v>0</v>
      </c>
      <c r="D929" t="s">
        <v>274</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25">
      <c r="A930" t="s">
        <v>303</v>
      </c>
      <c r="B930" t="s">
        <v>7</v>
      </c>
      <c r="C930" t="s">
        <v>0</v>
      </c>
      <c r="D930" t="s">
        <v>274</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25">
      <c r="A931" t="s">
        <v>303</v>
      </c>
      <c r="B931" t="s">
        <v>7</v>
      </c>
      <c r="C931" t="s">
        <v>0</v>
      </c>
      <c r="D931" t="s">
        <v>274</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25">
      <c r="A932" t="s">
        <v>303</v>
      </c>
      <c r="B932" t="s">
        <v>7</v>
      </c>
      <c r="C932" t="s">
        <v>0</v>
      </c>
      <c r="D932" t="s">
        <v>274</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25">
      <c r="A933" t="s">
        <v>303</v>
      </c>
      <c r="B933" t="s">
        <v>7</v>
      </c>
      <c r="C933" t="s">
        <v>0</v>
      </c>
      <c r="D933" t="s">
        <v>275</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25">
      <c r="A934" t="s">
        <v>303</v>
      </c>
      <c r="B934" t="s">
        <v>7</v>
      </c>
      <c r="C934" t="s">
        <v>0</v>
      </c>
      <c r="D934" t="s">
        <v>275</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25">
      <c r="A935" t="s">
        <v>303</v>
      </c>
      <c r="B935" t="s">
        <v>7</v>
      </c>
      <c r="C935" t="s">
        <v>0</v>
      </c>
      <c r="D935" t="s">
        <v>275</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25">
      <c r="A936" t="s">
        <v>303</v>
      </c>
      <c r="B936" t="s">
        <v>7</v>
      </c>
      <c r="C936" t="s">
        <v>0</v>
      </c>
      <c r="D936" t="s">
        <v>275</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25">
      <c r="A937" t="s">
        <v>303</v>
      </c>
      <c r="B937" t="s">
        <v>7</v>
      </c>
      <c r="C937" t="s">
        <v>0</v>
      </c>
      <c r="D937" t="s">
        <v>276</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25">
      <c r="A938" t="s">
        <v>303</v>
      </c>
      <c r="B938" t="s">
        <v>7</v>
      </c>
      <c r="C938" t="s">
        <v>0</v>
      </c>
      <c r="D938" t="s">
        <v>276</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25">
      <c r="A939" t="s">
        <v>303</v>
      </c>
      <c r="B939" t="s">
        <v>7</v>
      </c>
      <c r="C939" t="s">
        <v>0</v>
      </c>
      <c r="D939" t="s">
        <v>276</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25">
      <c r="A940" t="s">
        <v>303</v>
      </c>
      <c r="B940" t="s">
        <v>7</v>
      </c>
      <c r="C940" t="s">
        <v>0</v>
      </c>
      <c r="D940" t="s">
        <v>276</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25">
      <c r="A941" t="s">
        <v>303</v>
      </c>
      <c r="B941" t="s">
        <v>7</v>
      </c>
      <c r="C941" t="s">
        <v>0</v>
      </c>
      <c r="D941" t="s">
        <v>277</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25">
      <c r="A942" t="s">
        <v>303</v>
      </c>
      <c r="B942" t="s">
        <v>7</v>
      </c>
      <c r="C942" t="s">
        <v>0</v>
      </c>
      <c r="D942" t="s">
        <v>277</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25">
      <c r="A943" t="s">
        <v>303</v>
      </c>
      <c r="B943" t="s">
        <v>7</v>
      </c>
      <c r="C943" t="s">
        <v>0</v>
      </c>
      <c r="D943" t="s">
        <v>277</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25">
      <c r="A944" t="s">
        <v>303</v>
      </c>
      <c r="B944" t="s">
        <v>7</v>
      </c>
      <c r="C944" t="s">
        <v>0</v>
      </c>
      <c r="D944" t="s">
        <v>277</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25">
      <c r="A945" t="s">
        <v>303</v>
      </c>
      <c r="B945" t="s">
        <v>7</v>
      </c>
      <c r="C945" t="s">
        <v>0</v>
      </c>
      <c r="D945" t="s">
        <v>278</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25">
      <c r="A946" t="s">
        <v>303</v>
      </c>
      <c r="B946" t="s">
        <v>7</v>
      </c>
      <c r="C946" t="s">
        <v>0</v>
      </c>
      <c r="D946" t="s">
        <v>278</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25">
      <c r="A947" t="s">
        <v>303</v>
      </c>
      <c r="B947" t="s">
        <v>7</v>
      </c>
      <c r="C947" t="s">
        <v>0</v>
      </c>
      <c r="D947" t="s">
        <v>278</v>
      </c>
      <c r="E947" t="s">
        <v>146</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25">
      <c r="A948" t="s">
        <v>303</v>
      </c>
      <c r="B948" t="s">
        <v>7</v>
      </c>
      <c r="C948" t="s">
        <v>0</v>
      </c>
      <c r="D948" t="s">
        <v>278</v>
      </c>
      <c r="E948" t="s">
        <v>147</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25">
      <c r="A949" t="s">
        <v>303</v>
      </c>
      <c r="B949" t="s">
        <v>7</v>
      </c>
      <c r="C949" t="s">
        <v>0</v>
      </c>
      <c r="D949" t="s">
        <v>279</v>
      </c>
      <c r="E949" t="s">
        <v>161</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25">
      <c r="A950" t="s">
        <v>303</v>
      </c>
      <c r="B950" t="s">
        <v>7</v>
      </c>
      <c r="C950" t="s">
        <v>0</v>
      </c>
      <c r="D950" t="s">
        <v>279</v>
      </c>
      <c r="E950" t="s">
        <v>163</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25">
      <c r="A951" t="s">
        <v>303</v>
      </c>
      <c r="B951" t="s">
        <v>7</v>
      </c>
      <c r="C951" t="s">
        <v>0</v>
      </c>
      <c r="D951" t="s">
        <v>279</v>
      </c>
      <c r="E951" t="s">
        <v>164</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25">
      <c r="A952" t="s">
        <v>303</v>
      </c>
      <c r="B952" t="s">
        <v>7</v>
      </c>
      <c r="C952" t="s">
        <v>0</v>
      </c>
      <c r="D952" t="s">
        <v>279</v>
      </c>
      <c r="E952" t="s">
        <v>166</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25">
      <c r="A953" t="s">
        <v>303</v>
      </c>
      <c r="B953" t="s">
        <v>7</v>
      </c>
      <c r="C953" t="s">
        <v>0</v>
      </c>
      <c r="D953" t="s">
        <v>280</v>
      </c>
      <c r="E953" t="s">
        <v>167</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25">
      <c r="A954" t="s">
        <v>303</v>
      </c>
      <c r="B954" t="s">
        <v>7</v>
      </c>
      <c r="C954" t="s">
        <v>0</v>
      </c>
      <c r="D954" t="s">
        <v>280</v>
      </c>
      <c r="E954" t="s">
        <v>171</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25">
      <c r="A955" t="s">
        <v>303</v>
      </c>
      <c r="B955" t="s">
        <v>7</v>
      </c>
      <c r="C955" t="s">
        <v>0</v>
      </c>
      <c r="D955" t="s">
        <v>280</v>
      </c>
      <c r="E955" t="s">
        <v>174</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25">
      <c r="A956" t="s">
        <v>303</v>
      </c>
      <c r="B956" t="s">
        <v>7</v>
      </c>
      <c r="C956" t="s">
        <v>0</v>
      </c>
      <c r="D956" t="s">
        <v>280</v>
      </c>
      <c r="E956" t="s">
        <v>176</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25">
      <c r="A957" t="s">
        <v>303</v>
      </c>
      <c r="B957" t="s">
        <v>7</v>
      </c>
      <c r="C957" t="s">
        <v>0</v>
      </c>
      <c r="D957" t="s">
        <v>281</v>
      </c>
      <c r="E957" t="s">
        <v>195</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25">
      <c r="A958" t="s">
        <v>303</v>
      </c>
      <c r="B958" t="s">
        <v>7</v>
      </c>
      <c r="C958" t="s">
        <v>0</v>
      </c>
      <c r="D958" t="s">
        <v>281</v>
      </c>
      <c r="E958" t="s">
        <v>206</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25">
      <c r="A959" t="s">
        <v>303</v>
      </c>
      <c r="B959" t="s">
        <v>7</v>
      </c>
      <c r="C959" t="s">
        <v>0</v>
      </c>
      <c r="D959" t="s">
        <v>281</v>
      </c>
      <c r="E959" t="s">
        <v>207</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25">
      <c r="A960" t="s">
        <v>303</v>
      </c>
      <c r="B960" t="s">
        <v>7</v>
      </c>
      <c r="C960" t="s">
        <v>0</v>
      </c>
      <c r="D960" t="s">
        <v>281</v>
      </c>
      <c r="E960" t="s">
        <v>212</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25">
      <c r="A961" t="s">
        <v>303</v>
      </c>
      <c r="B961" t="s">
        <v>7</v>
      </c>
      <c r="C961" t="s">
        <v>0</v>
      </c>
      <c r="D961" t="s">
        <v>282</v>
      </c>
      <c r="E961" t="s">
        <v>213</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25">
      <c r="A962" t="s">
        <v>303</v>
      </c>
      <c r="B962" t="s">
        <v>7</v>
      </c>
      <c r="C962" t="s">
        <v>0</v>
      </c>
      <c r="D962" t="s">
        <v>282</v>
      </c>
      <c r="E962" t="s">
        <v>214</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25">
      <c r="A963" t="s">
        <v>303</v>
      </c>
      <c r="B963" t="s">
        <v>7</v>
      </c>
      <c r="C963" t="s">
        <v>0</v>
      </c>
      <c r="D963" t="s">
        <v>282</v>
      </c>
      <c r="E963" t="s">
        <v>215</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25">
      <c r="A964" t="s">
        <v>303</v>
      </c>
      <c r="B964" t="s">
        <v>7</v>
      </c>
      <c r="C964" t="s">
        <v>0</v>
      </c>
      <c r="D964" t="s">
        <v>282</v>
      </c>
      <c r="E964" t="s">
        <v>217</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25">
      <c r="A965" t="s">
        <v>303</v>
      </c>
      <c r="B965" t="s">
        <v>7</v>
      </c>
      <c r="C965" t="s">
        <v>0</v>
      </c>
      <c r="D965" t="s">
        <v>283</v>
      </c>
      <c r="E965" t="s">
        <v>219</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25">
      <c r="A966" t="s">
        <v>303</v>
      </c>
      <c r="B966" t="s">
        <v>7</v>
      </c>
      <c r="C966" t="s">
        <v>0</v>
      </c>
      <c r="D966" t="s">
        <v>283</v>
      </c>
      <c r="E966" t="s">
        <v>221</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25">
      <c r="A967" t="s">
        <v>303</v>
      </c>
      <c r="B967" t="s">
        <v>7</v>
      </c>
      <c r="C967" t="s">
        <v>0</v>
      </c>
      <c r="D967" t="s">
        <v>283</v>
      </c>
      <c r="E967" t="s">
        <v>222</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25">
      <c r="A968" t="s">
        <v>303</v>
      </c>
      <c r="B968" t="s">
        <v>7</v>
      </c>
      <c r="C968" t="s">
        <v>0</v>
      </c>
      <c r="D968" t="s">
        <v>283</v>
      </c>
      <c r="E968" t="s">
        <v>224</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25">
      <c r="A969" t="s">
        <v>303</v>
      </c>
      <c r="B969" t="s">
        <v>7</v>
      </c>
      <c r="C969" t="s">
        <v>0</v>
      </c>
      <c r="D969" t="s">
        <v>284</v>
      </c>
      <c r="E969" t="s">
        <v>225</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25">
      <c r="A970" t="s">
        <v>303</v>
      </c>
      <c r="B970" t="s">
        <v>7</v>
      </c>
      <c r="C970" t="s">
        <v>0</v>
      </c>
      <c r="D970" t="s">
        <v>284</v>
      </c>
      <c r="E970" t="s">
        <v>226</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25">
      <c r="A971" t="s">
        <v>303</v>
      </c>
      <c r="B971" t="s">
        <v>7</v>
      </c>
      <c r="C971" t="s">
        <v>0</v>
      </c>
      <c r="D971" t="s">
        <v>284</v>
      </c>
      <c r="E971" t="s">
        <v>229</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25">
      <c r="A972" t="s">
        <v>303</v>
      </c>
      <c r="B972" t="s">
        <v>7</v>
      </c>
      <c r="C972" t="s">
        <v>0</v>
      </c>
      <c r="D972" t="s">
        <v>284</v>
      </c>
      <c r="E972" t="s">
        <v>231</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25">
      <c r="A973" t="s">
        <v>303</v>
      </c>
      <c r="B973" t="s">
        <v>7</v>
      </c>
      <c r="C973" t="s">
        <v>0</v>
      </c>
      <c r="D973" t="s">
        <v>285</v>
      </c>
      <c r="E973" t="s">
        <v>232</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25">
      <c r="A974" t="s">
        <v>303</v>
      </c>
      <c r="B974" t="s">
        <v>7</v>
      </c>
      <c r="C974" t="s">
        <v>0</v>
      </c>
      <c r="D974" t="s">
        <v>285</v>
      </c>
      <c r="E974" t="s">
        <v>233</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25">
      <c r="A975" t="s">
        <v>303</v>
      </c>
      <c r="B975" t="s">
        <v>7</v>
      </c>
      <c r="C975" t="s">
        <v>0</v>
      </c>
      <c r="D975" t="s">
        <v>285</v>
      </c>
      <c r="E975" t="s">
        <v>235</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25">
      <c r="A976" t="s">
        <v>303</v>
      </c>
      <c r="B976" t="s">
        <v>7</v>
      </c>
      <c r="C976" t="s">
        <v>0</v>
      </c>
      <c r="D976" t="s">
        <v>285</v>
      </c>
      <c r="E976" t="s">
        <v>244</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25">
      <c r="A977" t="s">
        <v>303</v>
      </c>
      <c r="B977" t="s">
        <v>7</v>
      </c>
      <c r="C977" t="s">
        <v>0</v>
      </c>
      <c r="D977" t="s">
        <v>286</v>
      </c>
      <c r="E977" t="s">
        <v>247</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25">
      <c r="A978" t="s">
        <v>304</v>
      </c>
      <c r="B978" t="s">
        <v>8</v>
      </c>
      <c r="C978" t="s">
        <v>0</v>
      </c>
      <c r="D978" t="s">
        <v>271</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25">
      <c r="A979" t="s">
        <v>304</v>
      </c>
      <c r="B979" t="s">
        <v>8</v>
      </c>
      <c r="C979" t="s">
        <v>0</v>
      </c>
      <c r="D979" t="s">
        <v>271</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25">
      <c r="A980" t="s">
        <v>304</v>
      </c>
      <c r="B980" t="s">
        <v>8</v>
      </c>
      <c r="C980" t="s">
        <v>0</v>
      </c>
      <c r="D980" t="s">
        <v>271</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25">
      <c r="A981" t="s">
        <v>304</v>
      </c>
      <c r="B981" t="s">
        <v>8</v>
      </c>
      <c r="C981" t="s">
        <v>0</v>
      </c>
      <c r="D981" t="s">
        <v>271</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25">
      <c r="A982" t="s">
        <v>304</v>
      </c>
      <c r="B982" t="s">
        <v>8</v>
      </c>
      <c r="C982" t="s">
        <v>0</v>
      </c>
      <c r="D982" t="s">
        <v>272</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25">
      <c r="A983" t="s">
        <v>304</v>
      </c>
      <c r="B983" t="s">
        <v>8</v>
      </c>
      <c r="C983" t="s">
        <v>0</v>
      </c>
      <c r="D983" t="s">
        <v>272</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25">
      <c r="A984" t="s">
        <v>304</v>
      </c>
      <c r="B984" t="s">
        <v>8</v>
      </c>
      <c r="C984" t="s">
        <v>0</v>
      </c>
      <c r="D984" t="s">
        <v>272</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25">
      <c r="A985" t="s">
        <v>304</v>
      </c>
      <c r="B985" t="s">
        <v>8</v>
      </c>
      <c r="C985" t="s">
        <v>0</v>
      </c>
      <c r="D985" t="s">
        <v>272</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25">
      <c r="A986" t="s">
        <v>304</v>
      </c>
      <c r="B986" t="s">
        <v>8</v>
      </c>
      <c r="C986" t="s">
        <v>0</v>
      </c>
      <c r="D986" t="s">
        <v>273</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25">
      <c r="A987" t="s">
        <v>304</v>
      </c>
      <c r="B987" t="s">
        <v>8</v>
      </c>
      <c r="C987" t="s">
        <v>0</v>
      </c>
      <c r="D987" t="s">
        <v>273</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25">
      <c r="A988" t="s">
        <v>304</v>
      </c>
      <c r="B988" t="s">
        <v>8</v>
      </c>
      <c r="C988" t="s">
        <v>0</v>
      </c>
      <c r="D988" t="s">
        <v>273</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25">
      <c r="A989" t="s">
        <v>304</v>
      </c>
      <c r="B989" t="s">
        <v>8</v>
      </c>
      <c r="C989" t="s">
        <v>0</v>
      </c>
      <c r="D989" t="s">
        <v>273</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25">
      <c r="A990" t="s">
        <v>304</v>
      </c>
      <c r="B990" t="s">
        <v>8</v>
      </c>
      <c r="C990" t="s">
        <v>0</v>
      </c>
      <c r="D990" t="s">
        <v>274</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25">
      <c r="A991" t="s">
        <v>304</v>
      </c>
      <c r="B991" t="s">
        <v>8</v>
      </c>
      <c r="C991" t="s">
        <v>0</v>
      </c>
      <c r="D991" t="s">
        <v>274</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25">
      <c r="A992" t="s">
        <v>304</v>
      </c>
      <c r="B992" t="s">
        <v>8</v>
      </c>
      <c r="C992" t="s">
        <v>0</v>
      </c>
      <c r="D992" t="s">
        <v>274</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25">
      <c r="A993" t="s">
        <v>304</v>
      </c>
      <c r="B993" t="s">
        <v>8</v>
      </c>
      <c r="C993" t="s">
        <v>0</v>
      </c>
      <c r="D993" t="s">
        <v>274</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25">
      <c r="A994" t="s">
        <v>304</v>
      </c>
      <c r="B994" t="s">
        <v>8</v>
      </c>
      <c r="C994" t="s">
        <v>0</v>
      </c>
      <c r="D994" t="s">
        <v>275</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25">
      <c r="A995" t="s">
        <v>304</v>
      </c>
      <c r="B995" t="s">
        <v>8</v>
      </c>
      <c r="C995" t="s">
        <v>0</v>
      </c>
      <c r="D995" t="s">
        <v>275</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25">
      <c r="A996" t="s">
        <v>304</v>
      </c>
      <c r="B996" t="s">
        <v>8</v>
      </c>
      <c r="C996" t="s">
        <v>0</v>
      </c>
      <c r="D996" t="s">
        <v>275</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25">
      <c r="A997" t="s">
        <v>304</v>
      </c>
      <c r="B997" t="s">
        <v>8</v>
      </c>
      <c r="C997" t="s">
        <v>0</v>
      </c>
      <c r="D997" t="s">
        <v>275</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25">
      <c r="A998" t="s">
        <v>304</v>
      </c>
      <c r="B998" t="s">
        <v>8</v>
      </c>
      <c r="C998" t="s">
        <v>0</v>
      </c>
      <c r="D998" t="s">
        <v>276</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25">
      <c r="A999" t="s">
        <v>304</v>
      </c>
      <c r="B999" t="s">
        <v>8</v>
      </c>
      <c r="C999" t="s">
        <v>0</v>
      </c>
      <c r="D999" t="s">
        <v>276</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25">
      <c r="A1000" t="s">
        <v>304</v>
      </c>
      <c r="B1000" t="s">
        <v>8</v>
      </c>
      <c r="C1000" t="s">
        <v>0</v>
      </c>
      <c r="D1000" t="s">
        <v>276</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25">
      <c r="A1001" t="s">
        <v>304</v>
      </c>
      <c r="B1001" t="s">
        <v>8</v>
      </c>
      <c r="C1001" t="s">
        <v>0</v>
      </c>
      <c r="D1001" t="s">
        <v>276</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25">
      <c r="A1002" t="s">
        <v>304</v>
      </c>
      <c r="B1002" t="s">
        <v>8</v>
      </c>
      <c r="C1002" t="s">
        <v>0</v>
      </c>
      <c r="D1002" t="s">
        <v>277</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25">
      <c r="A1003" t="s">
        <v>304</v>
      </c>
      <c r="B1003" t="s">
        <v>8</v>
      </c>
      <c r="C1003" t="s">
        <v>0</v>
      </c>
      <c r="D1003" t="s">
        <v>277</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25">
      <c r="A1004" t="s">
        <v>304</v>
      </c>
      <c r="B1004" t="s">
        <v>8</v>
      </c>
      <c r="C1004" t="s">
        <v>0</v>
      </c>
      <c r="D1004" t="s">
        <v>277</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25">
      <c r="A1005" t="s">
        <v>304</v>
      </c>
      <c r="B1005" t="s">
        <v>8</v>
      </c>
      <c r="C1005" t="s">
        <v>0</v>
      </c>
      <c r="D1005" t="s">
        <v>277</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25">
      <c r="A1006" t="s">
        <v>304</v>
      </c>
      <c r="B1006" t="s">
        <v>8</v>
      </c>
      <c r="C1006" t="s">
        <v>0</v>
      </c>
      <c r="D1006" t="s">
        <v>278</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25">
      <c r="A1007" t="s">
        <v>304</v>
      </c>
      <c r="B1007" t="s">
        <v>8</v>
      </c>
      <c r="C1007" t="s">
        <v>0</v>
      </c>
      <c r="D1007" t="s">
        <v>278</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25">
      <c r="A1008" t="s">
        <v>304</v>
      </c>
      <c r="B1008" t="s">
        <v>8</v>
      </c>
      <c r="C1008" t="s">
        <v>0</v>
      </c>
      <c r="D1008" t="s">
        <v>278</v>
      </c>
      <c r="E1008" t="s">
        <v>146</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25">
      <c r="A1009" t="s">
        <v>304</v>
      </c>
      <c r="B1009" t="s">
        <v>8</v>
      </c>
      <c r="C1009" t="s">
        <v>0</v>
      </c>
      <c r="D1009" t="s">
        <v>278</v>
      </c>
      <c r="E1009" t="s">
        <v>147</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25">
      <c r="A1010" t="s">
        <v>304</v>
      </c>
      <c r="B1010" t="s">
        <v>8</v>
      </c>
      <c r="C1010" t="s">
        <v>0</v>
      </c>
      <c r="D1010" t="s">
        <v>279</v>
      </c>
      <c r="E1010" t="s">
        <v>161</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25">
      <c r="A1011" t="s">
        <v>304</v>
      </c>
      <c r="B1011" t="s">
        <v>8</v>
      </c>
      <c r="C1011" t="s">
        <v>0</v>
      </c>
      <c r="D1011" t="s">
        <v>279</v>
      </c>
      <c r="E1011" t="s">
        <v>163</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25">
      <c r="A1012" t="s">
        <v>304</v>
      </c>
      <c r="B1012" t="s">
        <v>8</v>
      </c>
      <c r="C1012" t="s">
        <v>0</v>
      </c>
      <c r="D1012" t="s">
        <v>279</v>
      </c>
      <c r="E1012" t="s">
        <v>164</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25">
      <c r="A1013" t="s">
        <v>304</v>
      </c>
      <c r="B1013" t="s">
        <v>8</v>
      </c>
      <c r="C1013" t="s">
        <v>0</v>
      </c>
      <c r="D1013" t="s">
        <v>279</v>
      </c>
      <c r="E1013" t="s">
        <v>166</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25">
      <c r="A1014" t="s">
        <v>304</v>
      </c>
      <c r="B1014" t="s">
        <v>8</v>
      </c>
      <c r="C1014" t="s">
        <v>0</v>
      </c>
      <c r="D1014" t="s">
        <v>280</v>
      </c>
      <c r="E1014" t="s">
        <v>167</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25">
      <c r="A1015" t="s">
        <v>304</v>
      </c>
      <c r="B1015" t="s">
        <v>8</v>
      </c>
      <c r="C1015" t="s">
        <v>0</v>
      </c>
      <c r="D1015" t="s">
        <v>280</v>
      </c>
      <c r="E1015" t="s">
        <v>171</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25">
      <c r="A1016" t="s">
        <v>304</v>
      </c>
      <c r="B1016" t="s">
        <v>8</v>
      </c>
      <c r="C1016" t="s">
        <v>0</v>
      </c>
      <c r="D1016" t="s">
        <v>280</v>
      </c>
      <c r="E1016" t="s">
        <v>174</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25">
      <c r="A1017" t="s">
        <v>304</v>
      </c>
      <c r="B1017" t="s">
        <v>8</v>
      </c>
      <c r="C1017" t="s">
        <v>0</v>
      </c>
      <c r="D1017" t="s">
        <v>280</v>
      </c>
      <c r="E1017" t="s">
        <v>176</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25">
      <c r="A1018" t="s">
        <v>304</v>
      </c>
      <c r="B1018" t="s">
        <v>8</v>
      </c>
      <c r="C1018" t="s">
        <v>0</v>
      </c>
      <c r="D1018" t="s">
        <v>281</v>
      </c>
      <c r="E1018" t="s">
        <v>195</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25">
      <c r="A1019" t="s">
        <v>304</v>
      </c>
      <c r="B1019" t="s">
        <v>8</v>
      </c>
      <c r="C1019" t="s">
        <v>0</v>
      </c>
      <c r="D1019" t="s">
        <v>281</v>
      </c>
      <c r="E1019" t="s">
        <v>206</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25">
      <c r="A1020" t="s">
        <v>304</v>
      </c>
      <c r="B1020" t="s">
        <v>8</v>
      </c>
      <c r="C1020" t="s">
        <v>0</v>
      </c>
      <c r="D1020" t="s">
        <v>281</v>
      </c>
      <c r="E1020" t="s">
        <v>207</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25">
      <c r="A1021" t="s">
        <v>304</v>
      </c>
      <c r="B1021" t="s">
        <v>8</v>
      </c>
      <c r="C1021" t="s">
        <v>0</v>
      </c>
      <c r="D1021" t="s">
        <v>281</v>
      </c>
      <c r="E1021" t="s">
        <v>212</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25">
      <c r="A1022" t="s">
        <v>304</v>
      </c>
      <c r="B1022" t="s">
        <v>8</v>
      </c>
      <c r="C1022" t="s">
        <v>0</v>
      </c>
      <c r="D1022" t="s">
        <v>282</v>
      </c>
      <c r="E1022" t="s">
        <v>213</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25">
      <c r="A1023" t="s">
        <v>304</v>
      </c>
      <c r="B1023" t="s">
        <v>8</v>
      </c>
      <c r="C1023" t="s">
        <v>0</v>
      </c>
      <c r="D1023" t="s">
        <v>282</v>
      </c>
      <c r="E1023" t="s">
        <v>214</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25">
      <c r="A1024" t="s">
        <v>304</v>
      </c>
      <c r="B1024" t="s">
        <v>8</v>
      </c>
      <c r="C1024" t="s">
        <v>0</v>
      </c>
      <c r="D1024" t="s">
        <v>282</v>
      </c>
      <c r="E1024" t="s">
        <v>215</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25">
      <c r="A1025" t="s">
        <v>304</v>
      </c>
      <c r="B1025" t="s">
        <v>8</v>
      </c>
      <c r="C1025" t="s">
        <v>0</v>
      </c>
      <c r="D1025" t="s">
        <v>282</v>
      </c>
      <c r="E1025" t="s">
        <v>217</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25">
      <c r="A1026" t="s">
        <v>304</v>
      </c>
      <c r="B1026" t="s">
        <v>8</v>
      </c>
      <c r="C1026" t="s">
        <v>0</v>
      </c>
      <c r="D1026" t="s">
        <v>283</v>
      </c>
      <c r="E1026" t="s">
        <v>219</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25">
      <c r="A1027" t="s">
        <v>304</v>
      </c>
      <c r="B1027" t="s">
        <v>8</v>
      </c>
      <c r="C1027" t="s">
        <v>0</v>
      </c>
      <c r="D1027" t="s">
        <v>283</v>
      </c>
      <c r="E1027" t="s">
        <v>221</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25">
      <c r="A1028" t="s">
        <v>304</v>
      </c>
      <c r="B1028" t="s">
        <v>8</v>
      </c>
      <c r="C1028" t="s">
        <v>0</v>
      </c>
      <c r="D1028" t="s">
        <v>283</v>
      </c>
      <c r="E1028" t="s">
        <v>222</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25">
      <c r="A1029" t="s">
        <v>304</v>
      </c>
      <c r="B1029" t="s">
        <v>8</v>
      </c>
      <c r="C1029" t="s">
        <v>0</v>
      </c>
      <c r="D1029" t="s">
        <v>283</v>
      </c>
      <c r="E1029" t="s">
        <v>224</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25">
      <c r="A1030" t="s">
        <v>304</v>
      </c>
      <c r="B1030" t="s">
        <v>8</v>
      </c>
      <c r="C1030" t="s">
        <v>0</v>
      </c>
      <c r="D1030" t="s">
        <v>284</v>
      </c>
      <c r="E1030" t="s">
        <v>225</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25">
      <c r="A1031" t="s">
        <v>304</v>
      </c>
      <c r="B1031" t="s">
        <v>8</v>
      </c>
      <c r="C1031" t="s">
        <v>0</v>
      </c>
      <c r="D1031" t="s">
        <v>284</v>
      </c>
      <c r="E1031" t="s">
        <v>226</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25">
      <c r="A1032" t="s">
        <v>304</v>
      </c>
      <c r="B1032" t="s">
        <v>8</v>
      </c>
      <c r="C1032" t="s">
        <v>0</v>
      </c>
      <c r="D1032" t="s">
        <v>284</v>
      </c>
      <c r="E1032" t="s">
        <v>229</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25">
      <c r="A1033" t="s">
        <v>304</v>
      </c>
      <c r="B1033" t="s">
        <v>8</v>
      </c>
      <c r="C1033" t="s">
        <v>0</v>
      </c>
      <c r="D1033" t="s">
        <v>284</v>
      </c>
      <c r="E1033" t="s">
        <v>231</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25">
      <c r="A1034" t="s">
        <v>304</v>
      </c>
      <c r="B1034" t="s">
        <v>8</v>
      </c>
      <c r="C1034" t="s">
        <v>0</v>
      </c>
      <c r="D1034" t="s">
        <v>285</v>
      </c>
      <c r="E1034" t="s">
        <v>232</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25">
      <c r="A1035" t="s">
        <v>304</v>
      </c>
      <c r="B1035" t="s">
        <v>8</v>
      </c>
      <c r="C1035" t="s">
        <v>0</v>
      </c>
      <c r="D1035" t="s">
        <v>285</v>
      </c>
      <c r="E1035" t="s">
        <v>233</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25">
      <c r="A1036" t="s">
        <v>304</v>
      </c>
      <c r="B1036" t="s">
        <v>8</v>
      </c>
      <c r="C1036" t="s">
        <v>0</v>
      </c>
      <c r="D1036" t="s">
        <v>285</v>
      </c>
      <c r="E1036" t="s">
        <v>235</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25">
      <c r="A1037" t="s">
        <v>304</v>
      </c>
      <c r="B1037" t="s">
        <v>8</v>
      </c>
      <c r="C1037" t="s">
        <v>0</v>
      </c>
      <c r="D1037" t="s">
        <v>285</v>
      </c>
      <c r="E1037" t="s">
        <v>244</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25">
      <c r="A1038" t="s">
        <v>304</v>
      </c>
      <c r="B1038" t="s">
        <v>8</v>
      </c>
      <c r="C1038" t="s">
        <v>0</v>
      </c>
      <c r="D1038" t="s">
        <v>286</v>
      </c>
      <c r="E1038" t="s">
        <v>247</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25">
      <c r="A1039" t="s">
        <v>305</v>
      </c>
      <c r="B1039" t="s">
        <v>40</v>
      </c>
      <c r="C1039" t="s">
        <v>0</v>
      </c>
      <c r="D1039" t="s">
        <v>271</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25">
      <c r="A1040" t="s">
        <v>305</v>
      </c>
      <c r="B1040" t="s">
        <v>40</v>
      </c>
      <c r="C1040" t="s">
        <v>0</v>
      </c>
      <c r="D1040" t="s">
        <v>271</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25">
      <c r="A1041" t="s">
        <v>305</v>
      </c>
      <c r="B1041" t="s">
        <v>40</v>
      </c>
      <c r="C1041" t="s">
        <v>0</v>
      </c>
      <c r="D1041" t="s">
        <v>271</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25">
      <c r="A1042" t="s">
        <v>305</v>
      </c>
      <c r="B1042" t="s">
        <v>40</v>
      </c>
      <c r="C1042" t="s">
        <v>0</v>
      </c>
      <c r="D1042" t="s">
        <v>271</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25">
      <c r="A1043" t="s">
        <v>305</v>
      </c>
      <c r="B1043" t="s">
        <v>40</v>
      </c>
      <c r="C1043" t="s">
        <v>0</v>
      </c>
      <c r="D1043" t="s">
        <v>272</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25">
      <c r="A1044" t="s">
        <v>305</v>
      </c>
      <c r="B1044" t="s">
        <v>40</v>
      </c>
      <c r="C1044" t="s">
        <v>0</v>
      </c>
      <c r="D1044" t="s">
        <v>272</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25">
      <c r="A1045" t="s">
        <v>305</v>
      </c>
      <c r="B1045" t="s">
        <v>40</v>
      </c>
      <c r="C1045" t="s">
        <v>0</v>
      </c>
      <c r="D1045" t="s">
        <v>272</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25">
      <c r="A1046" t="s">
        <v>305</v>
      </c>
      <c r="B1046" t="s">
        <v>40</v>
      </c>
      <c r="C1046" t="s">
        <v>0</v>
      </c>
      <c r="D1046" t="s">
        <v>272</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25">
      <c r="A1047" t="s">
        <v>305</v>
      </c>
      <c r="B1047" t="s">
        <v>40</v>
      </c>
      <c r="C1047" t="s">
        <v>0</v>
      </c>
      <c r="D1047" t="s">
        <v>273</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25">
      <c r="A1048" t="s">
        <v>305</v>
      </c>
      <c r="B1048" t="s">
        <v>40</v>
      </c>
      <c r="C1048" t="s">
        <v>0</v>
      </c>
      <c r="D1048" t="s">
        <v>273</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25">
      <c r="A1049" t="s">
        <v>305</v>
      </c>
      <c r="B1049" t="s">
        <v>40</v>
      </c>
      <c r="C1049" t="s">
        <v>0</v>
      </c>
      <c r="D1049" t="s">
        <v>273</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25">
      <c r="A1050" t="s">
        <v>305</v>
      </c>
      <c r="B1050" t="s">
        <v>40</v>
      </c>
      <c r="C1050" t="s">
        <v>0</v>
      </c>
      <c r="D1050" t="s">
        <v>273</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25">
      <c r="A1051" t="s">
        <v>305</v>
      </c>
      <c r="B1051" t="s">
        <v>40</v>
      </c>
      <c r="C1051" t="s">
        <v>0</v>
      </c>
      <c r="D1051" t="s">
        <v>274</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25">
      <c r="A1052" t="s">
        <v>305</v>
      </c>
      <c r="B1052" t="s">
        <v>40</v>
      </c>
      <c r="C1052" t="s">
        <v>0</v>
      </c>
      <c r="D1052" t="s">
        <v>274</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25">
      <c r="A1053" t="s">
        <v>305</v>
      </c>
      <c r="B1053" t="s">
        <v>40</v>
      </c>
      <c r="C1053" t="s">
        <v>0</v>
      </c>
      <c r="D1053" t="s">
        <v>274</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25">
      <c r="A1054" t="s">
        <v>305</v>
      </c>
      <c r="B1054" t="s">
        <v>40</v>
      </c>
      <c r="C1054" t="s">
        <v>0</v>
      </c>
      <c r="D1054" t="s">
        <v>274</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25">
      <c r="A1055" t="s">
        <v>305</v>
      </c>
      <c r="B1055" t="s">
        <v>40</v>
      </c>
      <c r="C1055" t="s">
        <v>0</v>
      </c>
      <c r="D1055" t="s">
        <v>275</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25">
      <c r="A1056" t="s">
        <v>305</v>
      </c>
      <c r="B1056" t="s">
        <v>40</v>
      </c>
      <c r="C1056" t="s">
        <v>0</v>
      </c>
      <c r="D1056" t="s">
        <v>275</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25">
      <c r="A1057" t="s">
        <v>305</v>
      </c>
      <c r="B1057" t="s">
        <v>40</v>
      </c>
      <c r="C1057" t="s">
        <v>0</v>
      </c>
      <c r="D1057" t="s">
        <v>275</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25">
      <c r="A1058" t="s">
        <v>305</v>
      </c>
      <c r="B1058" t="s">
        <v>40</v>
      </c>
      <c r="C1058" t="s">
        <v>0</v>
      </c>
      <c r="D1058" t="s">
        <v>275</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25">
      <c r="A1059" t="s">
        <v>305</v>
      </c>
      <c r="B1059" t="s">
        <v>40</v>
      </c>
      <c r="C1059" t="s">
        <v>0</v>
      </c>
      <c r="D1059" t="s">
        <v>276</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25">
      <c r="A1060" t="s">
        <v>305</v>
      </c>
      <c r="B1060" t="s">
        <v>40</v>
      </c>
      <c r="C1060" t="s">
        <v>0</v>
      </c>
      <c r="D1060" t="s">
        <v>276</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25">
      <c r="A1061" t="s">
        <v>305</v>
      </c>
      <c r="B1061" t="s">
        <v>40</v>
      </c>
      <c r="C1061" t="s">
        <v>0</v>
      </c>
      <c r="D1061" t="s">
        <v>276</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25">
      <c r="A1062" t="s">
        <v>305</v>
      </c>
      <c r="B1062" t="s">
        <v>40</v>
      </c>
      <c r="C1062" t="s">
        <v>0</v>
      </c>
      <c r="D1062" t="s">
        <v>276</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25">
      <c r="A1063" t="s">
        <v>305</v>
      </c>
      <c r="B1063" t="s">
        <v>40</v>
      </c>
      <c r="C1063" t="s">
        <v>0</v>
      </c>
      <c r="D1063" t="s">
        <v>277</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25">
      <c r="A1064" t="s">
        <v>305</v>
      </c>
      <c r="B1064" t="s">
        <v>40</v>
      </c>
      <c r="C1064" t="s">
        <v>0</v>
      </c>
      <c r="D1064" t="s">
        <v>277</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25">
      <c r="A1065" t="s">
        <v>305</v>
      </c>
      <c r="B1065" t="s">
        <v>40</v>
      </c>
      <c r="C1065" t="s">
        <v>0</v>
      </c>
      <c r="D1065" t="s">
        <v>277</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25">
      <c r="A1066" t="s">
        <v>305</v>
      </c>
      <c r="B1066" t="s">
        <v>40</v>
      </c>
      <c r="C1066" t="s">
        <v>0</v>
      </c>
      <c r="D1066" t="s">
        <v>277</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25">
      <c r="A1067" t="s">
        <v>305</v>
      </c>
      <c r="B1067" t="s">
        <v>40</v>
      </c>
      <c r="C1067" t="s">
        <v>0</v>
      </c>
      <c r="D1067" t="s">
        <v>278</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25">
      <c r="A1068" t="s">
        <v>305</v>
      </c>
      <c r="B1068" t="s">
        <v>40</v>
      </c>
      <c r="C1068" t="s">
        <v>0</v>
      </c>
      <c r="D1068" t="s">
        <v>278</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25">
      <c r="A1069" t="s">
        <v>305</v>
      </c>
      <c r="B1069" t="s">
        <v>40</v>
      </c>
      <c r="C1069" t="s">
        <v>0</v>
      </c>
      <c r="D1069" t="s">
        <v>278</v>
      </c>
      <c r="E1069" t="s">
        <v>146</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25">
      <c r="A1070" t="s">
        <v>305</v>
      </c>
      <c r="B1070" t="s">
        <v>40</v>
      </c>
      <c r="C1070" t="s">
        <v>0</v>
      </c>
      <c r="D1070" t="s">
        <v>278</v>
      </c>
      <c r="E1070" t="s">
        <v>147</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25">
      <c r="A1071" t="s">
        <v>305</v>
      </c>
      <c r="B1071" t="s">
        <v>40</v>
      </c>
      <c r="C1071" t="s">
        <v>0</v>
      </c>
      <c r="D1071" t="s">
        <v>279</v>
      </c>
      <c r="E1071" t="s">
        <v>161</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25">
      <c r="A1072" t="s">
        <v>305</v>
      </c>
      <c r="B1072" t="s">
        <v>40</v>
      </c>
      <c r="C1072" t="s">
        <v>0</v>
      </c>
      <c r="D1072" t="s">
        <v>279</v>
      </c>
      <c r="E1072" t="s">
        <v>163</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25">
      <c r="A1073" t="s">
        <v>305</v>
      </c>
      <c r="B1073" t="s">
        <v>40</v>
      </c>
      <c r="C1073" t="s">
        <v>0</v>
      </c>
      <c r="D1073" t="s">
        <v>279</v>
      </c>
      <c r="E1073" t="s">
        <v>164</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25">
      <c r="A1074" t="s">
        <v>305</v>
      </c>
      <c r="B1074" t="s">
        <v>40</v>
      </c>
      <c r="C1074" t="s">
        <v>0</v>
      </c>
      <c r="D1074" t="s">
        <v>279</v>
      </c>
      <c r="E1074" t="s">
        <v>166</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25">
      <c r="A1075" t="s">
        <v>305</v>
      </c>
      <c r="B1075" t="s">
        <v>40</v>
      </c>
      <c r="C1075" t="s">
        <v>0</v>
      </c>
      <c r="D1075" t="s">
        <v>280</v>
      </c>
      <c r="E1075" t="s">
        <v>167</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25">
      <c r="A1076" t="s">
        <v>305</v>
      </c>
      <c r="B1076" t="s">
        <v>40</v>
      </c>
      <c r="C1076" t="s">
        <v>0</v>
      </c>
      <c r="D1076" t="s">
        <v>280</v>
      </c>
      <c r="E1076" t="s">
        <v>171</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25">
      <c r="A1077" t="s">
        <v>305</v>
      </c>
      <c r="B1077" t="s">
        <v>40</v>
      </c>
      <c r="C1077" t="s">
        <v>0</v>
      </c>
      <c r="D1077" t="s">
        <v>280</v>
      </c>
      <c r="E1077" t="s">
        <v>174</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25">
      <c r="A1078" t="s">
        <v>305</v>
      </c>
      <c r="B1078" t="s">
        <v>40</v>
      </c>
      <c r="C1078" t="s">
        <v>0</v>
      </c>
      <c r="D1078" t="s">
        <v>280</v>
      </c>
      <c r="E1078" t="s">
        <v>176</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25">
      <c r="A1079" t="s">
        <v>305</v>
      </c>
      <c r="B1079" t="s">
        <v>40</v>
      </c>
      <c r="C1079" t="s">
        <v>0</v>
      </c>
      <c r="D1079" t="s">
        <v>281</v>
      </c>
      <c r="E1079" t="s">
        <v>195</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25">
      <c r="A1080" t="s">
        <v>305</v>
      </c>
      <c r="B1080" t="s">
        <v>40</v>
      </c>
      <c r="C1080" t="s">
        <v>0</v>
      </c>
      <c r="D1080" t="s">
        <v>281</v>
      </c>
      <c r="E1080" t="s">
        <v>206</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25">
      <c r="A1081" t="s">
        <v>305</v>
      </c>
      <c r="B1081" t="s">
        <v>40</v>
      </c>
      <c r="C1081" t="s">
        <v>0</v>
      </c>
      <c r="D1081" t="s">
        <v>281</v>
      </c>
      <c r="E1081" t="s">
        <v>207</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25">
      <c r="A1082" t="s">
        <v>305</v>
      </c>
      <c r="B1082" t="s">
        <v>40</v>
      </c>
      <c r="C1082" t="s">
        <v>0</v>
      </c>
      <c r="D1082" t="s">
        <v>281</v>
      </c>
      <c r="E1082" t="s">
        <v>212</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25">
      <c r="A1083" t="s">
        <v>305</v>
      </c>
      <c r="B1083" t="s">
        <v>40</v>
      </c>
      <c r="C1083" t="s">
        <v>0</v>
      </c>
      <c r="D1083" t="s">
        <v>282</v>
      </c>
      <c r="E1083" t="s">
        <v>213</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25">
      <c r="A1084" t="s">
        <v>305</v>
      </c>
      <c r="B1084" t="s">
        <v>40</v>
      </c>
      <c r="C1084" t="s">
        <v>0</v>
      </c>
      <c r="D1084" t="s">
        <v>282</v>
      </c>
      <c r="E1084" t="s">
        <v>214</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25">
      <c r="A1085" t="s">
        <v>305</v>
      </c>
      <c r="B1085" t="s">
        <v>40</v>
      </c>
      <c r="C1085" t="s">
        <v>0</v>
      </c>
      <c r="D1085" t="s">
        <v>282</v>
      </c>
      <c r="E1085" t="s">
        <v>215</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25">
      <c r="A1086" t="s">
        <v>305</v>
      </c>
      <c r="B1086" t="s">
        <v>40</v>
      </c>
      <c r="C1086" t="s">
        <v>0</v>
      </c>
      <c r="D1086" t="s">
        <v>282</v>
      </c>
      <c r="E1086" t="s">
        <v>217</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25">
      <c r="A1087" t="s">
        <v>305</v>
      </c>
      <c r="B1087" t="s">
        <v>40</v>
      </c>
      <c r="C1087" t="s">
        <v>0</v>
      </c>
      <c r="D1087" t="s">
        <v>283</v>
      </c>
      <c r="E1087" t="s">
        <v>219</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25">
      <c r="A1088" t="s">
        <v>305</v>
      </c>
      <c r="B1088" t="s">
        <v>40</v>
      </c>
      <c r="C1088" t="s">
        <v>0</v>
      </c>
      <c r="D1088" t="s">
        <v>283</v>
      </c>
      <c r="E1088" t="s">
        <v>221</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25">
      <c r="A1089" t="s">
        <v>305</v>
      </c>
      <c r="B1089" t="s">
        <v>40</v>
      </c>
      <c r="C1089" t="s">
        <v>0</v>
      </c>
      <c r="D1089" t="s">
        <v>283</v>
      </c>
      <c r="E1089" t="s">
        <v>222</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25">
      <c r="A1090" t="s">
        <v>305</v>
      </c>
      <c r="B1090" t="s">
        <v>40</v>
      </c>
      <c r="C1090" t="s">
        <v>0</v>
      </c>
      <c r="D1090" t="s">
        <v>283</v>
      </c>
      <c r="E1090" t="s">
        <v>224</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25">
      <c r="A1091" t="s">
        <v>305</v>
      </c>
      <c r="B1091" t="s">
        <v>40</v>
      </c>
      <c r="C1091" t="s">
        <v>0</v>
      </c>
      <c r="D1091" t="s">
        <v>284</v>
      </c>
      <c r="E1091" t="s">
        <v>225</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25">
      <c r="A1092" t="s">
        <v>305</v>
      </c>
      <c r="B1092" t="s">
        <v>40</v>
      </c>
      <c r="C1092" t="s">
        <v>0</v>
      </c>
      <c r="D1092" t="s">
        <v>284</v>
      </c>
      <c r="E1092" t="s">
        <v>226</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25">
      <c r="A1093" t="s">
        <v>305</v>
      </c>
      <c r="B1093" t="s">
        <v>40</v>
      </c>
      <c r="C1093" t="s">
        <v>0</v>
      </c>
      <c r="D1093" t="s">
        <v>284</v>
      </c>
      <c r="E1093" t="s">
        <v>229</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25">
      <c r="A1094" t="s">
        <v>305</v>
      </c>
      <c r="B1094" t="s">
        <v>40</v>
      </c>
      <c r="C1094" t="s">
        <v>0</v>
      </c>
      <c r="D1094" t="s">
        <v>284</v>
      </c>
      <c r="E1094" t="s">
        <v>231</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25">
      <c r="A1095" t="s">
        <v>305</v>
      </c>
      <c r="B1095" t="s">
        <v>40</v>
      </c>
      <c r="C1095" t="s">
        <v>0</v>
      </c>
      <c r="D1095" t="s">
        <v>285</v>
      </c>
      <c r="E1095" t="s">
        <v>232</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25">
      <c r="A1096" t="s">
        <v>305</v>
      </c>
      <c r="B1096" t="s">
        <v>40</v>
      </c>
      <c r="C1096" t="s">
        <v>0</v>
      </c>
      <c r="D1096" t="s">
        <v>285</v>
      </c>
      <c r="E1096" t="s">
        <v>233</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25">
      <c r="A1097" t="s">
        <v>305</v>
      </c>
      <c r="B1097" t="s">
        <v>40</v>
      </c>
      <c r="C1097" t="s">
        <v>0</v>
      </c>
      <c r="D1097" t="s">
        <v>285</v>
      </c>
      <c r="E1097" t="s">
        <v>235</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25">
      <c r="A1098" t="s">
        <v>305</v>
      </c>
      <c r="B1098" t="s">
        <v>40</v>
      </c>
      <c r="C1098" t="s">
        <v>0</v>
      </c>
      <c r="D1098" t="s">
        <v>285</v>
      </c>
      <c r="E1098" t="s">
        <v>244</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25">
      <c r="A1099" t="s">
        <v>305</v>
      </c>
      <c r="B1099" t="s">
        <v>40</v>
      </c>
      <c r="C1099" t="s">
        <v>0</v>
      </c>
      <c r="D1099" t="s">
        <v>286</v>
      </c>
      <c r="E1099" t="s">
        <v>247</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25">
      <c r="A1100" t="s">
        <v>306</v>
      </c>
      <c r="B1100" t="s">
        <v>41</v>
      </c>
      <c r="C1100" t="s">
        <v>28</v>
      </c>
      <c r="D1100" t="s">
        <v>271</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25">
      <c r="A1101" t="s">
        <v>306</v>
      </c>
      <c r="B1101" t="s">
        <v>41</v>
      </c>
      <c r="C1101" t="s">
        <v>28</v>
      </c>
      <c r="D1101" t="s">
        <v>271</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25">
      <c r="A1102" t="s">
        <v>306</v>
      </c>
      <c r="B1102" t="s">
        <v>41</v>
      </c>
      <c r="C1102" t="s">
        <v>28</v>
      </c>
      <c r="D1102" t="s">
        <v>271</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25">
      <c r="A1103" t="s">
        <v>306</v>
      </c>
      <c r="B1103" t="s">
        <v>41</v>
      </c>
      <c r="C1103" t="s">
        <v>28</v>
      </c>
      <c r="D1103" t="s">
        <v>271</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25">
      <c r="A1104" t="s">
        <v>306</v>
      </c>
      <c r="B1104" t="s">
        <v>41</v>
      </c>
      <c r="C1104" t="s">
        <v>28</v>
      </c>
      <c r="D1104" t="s">
        <v>272</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25">
      <c r="A1105" t="s">
        <v>306</v>
      </c>
      <c r="B1105" t="s">
        <v>41</v>
      </c>
      <c r="C1105" t="s">
        <v>28</v>
      </c>
      <c r="D1105" t="s">
        <v>272</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25">
      <c r="A1106" t="s">
        <v>306</v>
      </c>
      <c r="B1106" t="s">
        <v>41</v>
      </c>
      <c r="C1106" t="s">
        <v>28</v>
      </c>
      <c r="D1106" t="s">
        <v>272</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25">
      <c r="A1107" t="s">
        <v>306</v>
      </c>
      <c r="B1107" t="s">
        <v>41</v>
      </c>
      <c r="C1107" t="s">
        <v>28</v>
      </c>
      <c r="D1107" t="s">
        <v>272</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25">
      <c r="A1108" t="s">
        <v>306</v>
      </c>
      <c r="B1108" t="s">
        <v>41</v>
      </c>
      <c r="C1108" t="s">
        <v>28</v>
      </c>
      <c r="D1108" t="s">
        <v>273</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25">
      <c r="A1109" t="s">
        <v>306</v>
      </c>
      <c r="B1109" t="s">
        <v>41</v>
      </c>
      <c r="C1109" t="s">
        <v>28</v>
      </c>
      <c r="D1109" t="s">
        <v>273</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25">
      <c r="A1110" t="s">
        <v>306</v>
      </c>
      <c r="B1110" t="s">
        <v>41</v>
      </c>
      <c r="C1110" t="s">
        <v>28</v>
      </c>
      <c r="D1110" t="s">
        <v>273</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25">
      <c r="A1111" t="s">
        <v>306</v>
      </c>
      <c r="B1111" t="s">
        <v>41</v>
      </c>
      <c r="C1111" t="s">
        <v>28</v>
      </c>
      <c r="D1111" t="s">
        <v>273</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25">
      <c r="A1112" t="s">
        <v>306</v>
      </c>
      <c r="B1112" t="s">
        <v>41</v>
      </c>
      <c r="C1112" t="s">
        <v>28</v>
      </c>
      <c r="D1112" t="s">
        <v>274</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25">
      <c r="A1113" t="s">
        <v>306</v>
      </c>
      <c r="B1113" t="s">
        <v>41</v>
      </c>
      <c r="C1113" t="s">
        <v>28</v>
      </c>
      <c r="D1113" t="s">
        <v>274</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25">
      <c r="A1114" t="s">
        <v>306</v>
      </c>
      <c r="B1114" t="s">
        <v>41</v>
      </c>
      <c r="C1114" t="s">
        <v>28</v>
      </c>
      <c r="D1114" t="s">
        <v>274</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25">
      <c r="A1115" t="s">
        <v>306</v>
      </c>
      <c r="B1115" t="s">
        <v>41</v>
      </c>
      <c r="C1115" t="s">
        <v>28</v>
      </c>
      <c r="D1115" t="s">
        <v>274</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25">
      <c r="A1116" t="s">
        <v>306</v>
      </c>
      <c r="B1116" t="s">
        <v>41</v>
      </c>
      <c r="C1116" t="s">
        <v>28</v>
      </c>
      <c r="D1116" t="s">
        <v>275</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25">
      <c r="A1117" t="s">
        <v>306</v>
      </c>
      <c r="B1117" t="s">
        <v>41</v>
      </c>
      <c r="C1117" t="s">
        <v>28</v>
      </c>
      <c r="D1117" t="s">
        <v>275</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25">
      <c r="A1118" t="s">
        <v>306</v>
      </c>
      <c r="B1118" t="s">
        <v>41</v>
      </c>
      <c r="C1118" t="s">
        <v>28</v>
      </c>
      <c r="D1118" t="s">
        <v>275</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25">
      <c r="A1119" t="s">
        <v>306</v>
      </c>
      <c r="B1119" t="s">
        <v>41</v>
      </c>
      <c r="C1119" t="s">
        <v>28</v>
      </c>
      <c r="D1119" t="s">
        <v>275</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25">
      <c r="A1120" t="s">
        <v>306</v>
      </c>
      <c r="B1120" t="s">
        <v>41</v>
      </c>
      <c r="C1120" t="s">
        <v>28</v>
      </c>
      <c r="D1120" t="s">
        <v>276</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25">
      <c r="A1121" t="s">
        <v>306</v>
      </c>
      <c r="B1121" t="s">
        <v>41</v>
      </c>
      <c r="C1121" t="s">
        <v>28</v>
      </c>
      <c r="D1121" t="s">
        <v>276</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25">
      <c r="A1122" t="s">
        <v>306</v>
      </c>
      <c r="B1122" t="s">
        <v>41</v>
      </c>
      <c r="C1122" t="s">
        <v>28</v>
      </c>
      <c r="D1122" t="s">
        <v>276</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25">
      <c r="A1123" t="s">
        <v>306</v>
      </c>
      <c r="B1123" t="s">
        <v>41</v>
      </c>
      <c r="C1123" t="s">
        <v>28</v>
      </c>
      <c r="D1123" t="s">
        <v>276</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25">
      <c r="A1124" t="s">
        <v>306</v>
      </c>
      <c r="B1124" t="s">
        <v>41</v>
      </c>
      <c r="C1124" t="s">
        <v>28</v>
      </c>
      <c r="D1124" t="s">
        <v>277</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25">
      <c r="A1125" t="s">
        <v>306</v>
      </c>
      <c r="B1125" t="s">
        <v>41</v>
      </c>
      <c r="C1125" t="s">
        <v>28</v>
      </c>
      <c r="D1125" t="s">
        <v>277</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25">
      <c r="A1126" t="s">
        <v>306</v>
      </c>
      <c r="B1126" t="s">
        <v>41</v>
      </c>
      <c r="C1126" t="s">
        <v>28</v>
      </c>
      <c r="D1126" t="s">
        <v>277</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25">
      <c r="A1127" t="s">
        <v>306</v>
      </c>
      <c r="B1127" t="s">
        <v>41</v>
      </c>
      <c r="C1127" t="s">
        <v>28</v>
      </c>
      <c r="D1127" t="s">
        <v>277</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25">
      <c r="A1128" t="s">
        <v>306</v>
      </c>
      <c r="B1128" t="s">
        <v>41</v>
      </c>
      <c r="C1128" t="s">
        <v>28</v>
      </c>
      <c r="D1128" t="s">
        <v>278</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25">
      <c r="A1129" t="s">
        <v>306</v>
      </c>
      <c r="B1129" t="s">
        <v>41</v>
      </c>
      <c r="C1129" t="s">
        <v>28</v>
      </c>
      <c r="D1129" t="s">
        <v>278</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25">
      <c r="A1130" t="s">
        <v>306</v>
      </c>
      <c r="B1130" t="s">
        <v>41</v>
      </c>
      <c r="C1130" t="s">
        <v>28</v>
      </c>
      <c r="D1130" t="s">
        <v>278</v>
      </c>
      <c r="E1130" t="s">
        <v>146</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25">
      <c r="A1131" t="s">
        <v>306</v>
      </c>
      <c r="B1131" t="s">
        <v>41</v>
      </c>
      <c r="C1131" t="s">
        <v>28</v>
      </c>
      <c r="D1131" t="s">
        <v>278</v>
      </c>
      <c r="E1131" t="s">
        <v>147</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25">
      <c r="A1132" t="s">
        <v>306</v>
      </c>
      <c r="B1132" t="s">
        <v>41</v>
      </c>
      <c r="C1132" t="s">
        <v>28</v>
      </c>
      <c r="D1132" t="s">
        <v>279</v>
      </c>
      <c r="E1132" t="s">
        <v>161</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25">
      <c r="A1133" t="s">
        <v>306</v>
      </c>
      <c r="B1133" t="s">
        <v>41</v>
      </c>
      <c r="C1133" t="s">
        <v>28</v>
      </c>
      <c r="D1133" t="s">
        <v>279</v>
      </c>
      <c r="E1133" t="s">
        <v>163</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25">
      <c r="A1134" t="s">
        <v>306</v>
      </c>
      <c r="B1134" t="s">
        <v>41</v>
      </c>
      <c r="C1134" t="s">
        <v>28</v>
      </c>
      <c r="D1134" t="s">
        <v>279</v>
      </c>
      <c r="E1134" t="s">
        <v>164</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25">
      <c r="A1135" t="s">
        <v>306</v>
      </c>
      <c r="B1135" t="s">
        <v>41</v>
      </c>
      <c r="C1135" t="s">
        <v>28</v>
      </c>
      <c r="D1135" t="s">
        <v>279</v>
      </c>
      <c r="E1135" t="s">
        <v>166</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25">
      <c r="A1136" t="s">
        <v>306</v>
      </c>
      <c r="B1136" t="s">
        <v>41</v>
      </c>
      <c r="C1136" t="s">
        <v>28</v>
      </c>
      <c r="D1136" t="s">
        <v>280</v>
      </c>
      <c r="E1136" t="s">
        <v>167</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25">
      <c r="A1137" t="s">
        <v>306</v>
      </c>
      <c r="B1137" t="s">
        <v>41</v>
      </c>
      <c r="C1137" t="s">
        <v>28</v>
      </c>
      <c r="D1137" t="s">
        <v>280</v>
      </c>
      <c r="E1137" t="s">
        <v>171</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25">
      <c r="A1138" t="s">
        <v>306</v>
      </c>
      <c r="B1138" t="s">
        <v>41</v>
      </c>
      <c r="C1138" t="s">
        <v>28</v>
      </c>
      <c r="D1138" t="s">
        <v>280</v>
      </c>
      <c r="E1138" t="s">
        <v>174</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25">
      <c r="A1139" t="s">
        <v>306</v>
      </c>
      <c r="B1139" t="s">
        <v>41</v>
      </c>
      <c r="C1139" t="s">
        <v>28</v>
      </c>
      <c r="D1139" t="s">
        <v>280</v>
      </c>
      <c r="E1139" t="s">
        <v>176</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25">
      <c r="A1140" t="s">
        <v>306</v>
      </c>
      <c r="B1140" t="s">
        <v>41</v>
      </c>
      <c r="C1140" t="s">
        <v>28</v>
      </c>
      <c r="D1140" t="s">
        <v>281</v>
      </c>
      <c r="E1140" t="s">
        <v>195</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25">
      <c r="A1141" t="s">
        <v>306</v>
      </c>
      <c r="B1141" t="s">
        <v>41</v>
      </c>
      <c r="C1141" t="s">
        <v>28</v>
      </c>
      <c r="D1141" t="s">
        <v>281</v>
      </c>
      <c r="E1141" t="s">
        <v>206</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25">
      <c r="A1142" t="s">
        <v>306</v>
      </c>
      <c r="B1142" t="s">
        <v>41</v>
      </c>
      <c r="C1142" t="s">
        <v>28</v>
      </c>
      <c r="D1142" t="s">
        <v>281</v>
      </c>
      <c r="E1142" t="s">
        <v>207</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25">
      <c r="A1143" t="s">
        <v>306</v>
      </c>
      <c r="B1143" t="s">
        <v>41</v>
      </c>
      <c r="C1143" t="s">
        <v>28</v>
      </c>
      <c r="D1143" t="s">
        <v>281</v>
      </c>
      <c r="E1143" t="s">
        <v>212</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25">
      <c r="A1144" t="s">
        <v>306</v>
      </c>
      <c r="B1144" t="s">
        <v>41</v>
      </c>
      <c r="C1144" t="s">
        <v>28</v>
      </c>
      <c r="D1144" t="s">
        <v>282</v>
      </c>
      <c r="E1144" t="s">
        <v>213</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25">
      <c r="A1145" t="s">
        <v>306</v>
      </c>
      <c r="B1145" t="s">
        <v>41</v>
      </c>
      <c r="C1145" t="s">
        <v>28</v>
      </c>
      <c r="D1145" t="s">
        <v>282</v>
      </c>
      <c r="E1145" t="s">
        <v>214</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25">
      <c r="A1146" t="s">
        <v>306</v>
      </c>
      <c r="B1146" t="s">
        <v>41</v>
      </c>
      <c r="C1146" t="s">
        <v>28</v>
      </c>
      <c r="D1146" t="s">
        <v>282</v>
      </c>
      <c r="E1146" t="s">
        <v>215</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25">
      <c r="A1147" t="s">
        <v>306</v>
      </c>
      <c r="B1147" t="s">
        <v>41</v>
      </c>
      <c r="C1147" t="s">
        <v>28</v>
      </c>
      <c r="D1147" t="s">
        <v>282</v>
      </c>
      <c r="E1147" t="s">
        <v>217</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25">
      <c r="A1148" t="s">
        <v>306</v>
      </c>
      <c r="B1148" t="s">
        <v>41</v>
      </c>
      <c r="C1148" t="s">
        <v>28</v>
      </c>
      <c r="D1148" t="s">
        <v>283</v>
      </c>
      <c r="E1148" t="s">
        <v>219</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25">
      <c r="A1149" t="s">
        <v>306</v>
      </c>
      <c r="B1149" t="s">
        <v>41</v>
      </c>
      <c r="C1149" t="s">
        <v>28</v>
      </c>
      <c r="D1149" t="s">
        <v>283</v>
      </c>
      <c r="E1149" t="s">
        <v>221</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25">
      <c r="A1150" t="s">
        <v>306</v>
      </c>
      <c r="B1150" t="s">
        <v>41</v>
      </c>
      <c r="C1150" t="s">
        <v>28</v>
      </c>
      <c r="D1150" t="s">
        <v>283</v>
      </c>
      <c r="E1150" t="s">
        <v>222</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25">
      <c r="A1151" t="s">
        <v>306</v>
      </c>
      <c r="B1151" t="s">
        <v>41</v>
      </c>
      <c r="C1151" t="s">
        <v>28</v>
      </c>
      <c r="D1151" t="s">
        <v>283</v>
      </c>
      <c r="E1151" t="s">
        <v>224</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25">
      <c r="A1152" t="s">
        <v>306</v>
      </c>
      <c r="B1152" t="s">
        <v>41</v>
      </c>
      <c r="C1152" t="s">
        <v>28</v>
      </c>
      <c r="D1152" t="s">
        <v>284</v>
      </c>
      <c r="E1152" t="s">
        <v>225</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25">
      <c r="A1153" t="s">
        <v>306</v>
      </c>
      <c r="B1153" t="s">
        <v>41</v>
      </c>
      <c r="C1153" t="s">
        <v>28</v>
      </c>
      <c r="D1153" t="s">
        <v>284</v>
      </c>
      <c r="E1153" t="s">
        <v>226</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25">
      <c r="A1154" t="s">
        <v>306</v>
      </c>
      <c r="B1154" t="s">
        <v>41</v>
      </c>
      <c r="C1154" t="s">
        <v>28</v>
      </c>
      <c r="D1154" t="s">
        <v>284</v>
      </c>
      <c r="E1154" t="s">
        <v>229</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25">
      <c r="A1155" t="s">
        <v>306</v>
      </c>
      <c r="B1155" t="s">
        <v>41</v>
      </c>
      <c r="C1155" t="s">
        <v>28</v>
      </c>
      <c r="D1155" t="s">
        <v>284</v>
      </c>
      <c r="E1155" t="s">
        <v>231</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25">
      <c r="A1156" t="s">
        <v>306</v>
      </c>
      <c r="B1156" t="s">
        <v>41</v>
      </c>
      <c r="C1156" t="s">
        <v>28</v>
      </c>
      <c r="D1156" t="s">
        <v>285</v>
      </c>
      <c r="E1156" t="s">
        <v>232</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25">
      <c r="A1157" t="s">
        <v>306</v>
      </c>
      <c r="B1157" t="s">
        <v>41</v>
      </c>
      <c r="C1157" t="s">
        <v>28</v>
      </c>
      <c r="D1157" t="s">
        <v>285</v>
      </c>
      <c r="E1157" t="s">
        <v>233</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25">
      <c r="A1158" t="s">
        <v>306</v>
      </c>
      <c r="B1158" t="s">
        <v>41</v>
      </c>
      <c r="C1158" t="s">
        <v>28</v>
      </c>
      <c r="D1158" t="s">
        <v>285</v>
      </c>
      <c r="E1158" t="s">
        <v>235</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25">
      <c r="A1159" t="s">
        <v>306</v>
      </c>
      <c r="B1159" t="s">
        <v>41</v>
      </c>
      <c r="C1159" t="s">
        <v>28</v>
      </c>
      <c r="D1159" t="s">
        <v>285</v>
      </c>
      <c r="E1159" t="s">
        <v>244</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25">
      <c r="A1160" t="s">
        <v>306</v>
      </c>
      <c r="B1160" t="s">
        <v>41</v>
      </c>
      <c r="C1160" t="s">
        <v>28</v>
      </c>
      <c r="D1160" t="s">
        <v>286</v>
      </c>
      <c r="E1160" t="s">
        <v>247</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25">
      <c r="A1161" t="s">
        <v>307</v>
      </c>
      <c r="B1161" t="s">
        <v>9</v>
      </c>
      <c r="C1161" t="s">
        <v>24</v>
      </c>
      <c r="D1161" t="s">
        <v>271</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25">
      <c r="A1162" t="s">
        <v>307</v>
      </c>
      <c r="B1162" t="s">
        <v>9</v>
      </c>
      <c r="C1162" t="s">
        <v>24</v>
      </c>
      <c r="D1162" t="s">
        <v>271</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25">
      <c r="A1163" t="s">
        <v>307</v>
      </c>
      <c r="B1163" t="s">
        <v>9</v>
      </c>
      <c r="C1163" t="s">
        <v>24</v>
      </c>
      <c r="D1163" t="s">
        <v>271</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25">
      <c r="A1164" t="s">
        <v>307</v>
      </c>
      <c r="B1164" t="s">
        <v>9</v>
      </c>
      <c r="C1164" t="s">
        <v>24</v>
      </c>
      <c r="D1164" t="s">
        <v>271</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25">
      <c r="A1165" t="s">
        <v>307</v>
      </c>
      <c r="B1165" t="s">
        <v>9</v>
      </c>
      <c r="C1165" t="s">
        <v>24</v>
      </c>
      <c r="D1165" t="s">
        <v>272</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25">
      <c r="A1166" t="s">
        <v>307</v>
      </c>
      <c r="B1166" t="s">
        <v>9</v>
      </c>
      <c r="C1166" t="s">
        <v>24</v>
      </c>
      <c r="D1166" t="s">
        <v>272</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25">
      <c r="A1167" t="s">
        <v>307</v>
      </c>
      <c r="B1167" t="s">
        <v>9</v>
      </c>
      <c r="C1167" t="s">
        <v>24</v>
      </c>
      <c r="D1167" t="s">
        <v>272</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25">
      <c r="A1168" t="s">
        <v>307</v>
      </c>
      <c r="B1168" t="s">
        <v>9</v>
      </c>
      <c r="C1168" t="s">
        <v>24</v>
      </c>
      <c r="D1168" t="s">
        <v>272</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25">
      <c r="A1169" t="s">
        <v>307</v>
      </c>
      <c r="B1169" t="s">
        <v>9</v>
      </c>
      <c r="C1169" t="s">
        <v>24</v>
      </c>
      <c r="D1169" t="s">
        <v>273</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25">
      <c r="A1170" t="s">
        <v>307</v>
      </c>
      <c r="B1170" t="s">
        <v>9</v>
      </c>
      <c r="C1170" t="s">
        <v>24</v>
      </c>
      <c r="D1170" t="s">
        <v>273</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25">
      <c r="A1171" t="s">
        <v>307</v>
      </c>
      <c r="B1171" t="s">
        <v>9</v>
      </c>
      <c r="C1171" t="s">
        <v>24</v>
      </c>
      <c r="D1171" t="s">
        <v>273</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25">
      <c r="A1172" t="s">
        <v>307</v>
      </c>
      <c r="B1172" t="s">
        <v>9</v>
      </c>
      <c r="C1172" t="s">
        <v>24</v>
      </c>
      <c r="D1172" t="s">
        <v>273</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25">
      <c r="A1173" t="s">
        <v>307</v>
      </c>
      <c r="B1173" t="s">
        <v>9</v>
      </c>
      <c r="C1173" t="s">
        <v>24</v>
      </c>
      <c r="D1173" t="s">
        <v>274</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25">
      <c r="A1174" t="s">
        <v>307</v>
      </c>
      <c r="B1174" t="s">
        <v>9</v>
      </c>
      <c r="C1174" t="s">
        <v>24</v>
      </c>
      <c r="D1174" t="s">
        <v>274</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25">
      <c r="A1175" t="s">
        <v>307</v>
      </c>
      <c r="B1175" t="s">
        <v>9</v>
      </c>
      <c r="C1175" t="s">
        <v>24</v>
      </c>
      <c r="D1175" t="s">
        <v>274</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25">
      <c r="A1176" t="s">
        <v>307</v>
      </c>
      <c r="B1176" t="s">
        <v>9</v>
      </c>
      <c r="C1176" t="s">
        <v>24</v>
      </c>
      <c r="D1176" t="s">
        <v>274</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25">
      <c r="A1177" t="s">
        <v>307</v>
      </c>
      <c r="B1177" t="s">
        <v>9</v>
      </c>
      <c r="C1177" t="s">
        <v>24</v>
      </c>
      <c r="D1177" t="s">
        <v>275</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25">
      <c r="A1178" t="s">
        <v>307</v>
      </c>
      <c r="B1178" t="s">
        <v>9</v>
      </c>
      <c r="C1178" t="s">
        <v>24</v>
      </c>
      <c r="D1178" t="s">
        <v>275</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25">
      <c r="A1179" t="s">
        <v>307</v>
      </c>
      <c r="B1179" t="s">
        <v>9</v>
      </c>
      <c r="C1179" t="s">
        <v>24</v>
      </c>
      <c r="D1179" t="s">
        <v>275</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25">
      <c r="A1180" t="s">
        <v>307</v>
      </c>
      <c r="B1180" t="s">
        <v>9</v>
      </c>
      <c r="C1180" t="s">
        <v>24</v>
      </c>
      <c r="D1180" t="s">
        <v>275</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25">
      <c r="A1181" t="s">
        <v>307</v>
      </c>
      <c r="B1181" t="s">
        <v>9</v>
      </c>
      <c r="C1181" t="s">
        <v>24</v>
      </c>
      <c r="D1181" t="s">
        <v>276</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25">
      <c r="A1182" t="s">
        <v>307</v>
      </c>
      <c r="B1182" t="s">
        <v>9</v>
      </c>
      <c r="C1182" t="s">
        <v>24</v>
      </c>
      <c r="D1182" t="s">
        <v>276</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25">
      <c r="A1183" t="s">
        <v>307</v>
      </c>
      <c r="B1183" t="s">
        <v>9</v>
      </c>
      <c r="C1183" t="s">
        <v>24</v>
      </c>
      <c r="D1183" t="s">
        <v>276</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25">
      <c r="A1184" t="s">
        <v>307</v>
      </c>
      <c r="B1184" t="s">
        <v>9</v>
      </c>
      <c r="C1184" t="s">
        <v>24</v>
      </c>
      <c r="D1184" t="s">
        <v>276</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25">
      <c r="A1185" t="s">
        <v>307</v>
      </c>
      <c r="B1185" t="s">
        <v>9</v>
      </c>
      <c r="C1185" t="s">
        <v>24</v>
      </c>
      <c r="D1185" t="s">
        <v>277</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25">
      <c r="A1186" t="s">
        <v>307</v>
      </c>
      <c r="B1186" t="s">
        <v>9</v>
      </c>
      <c r="C1186" t="s">
        <v>24</v>
      </c>
      <c r="D1186" t="s">
        <v>277</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25">
      <c r="A1187" t="s">
        <v>307</v>
      </c>
      <c r="B1187" t="s">
        <v>9</v>
      </c>
      <c r="C1187" t="s">
        <v>24</v>
      </c>
      <c r="D1187" t="s">
        <v>277</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25">
      <c r="A1188" t="s">
        <v>307</v>
      </c>
      <c r="B1188" t="s">
        <v>9</v>
      </c>
      <c r="C1188" t="s">
        <v>24</v>
      </c>
      <c r="D1188" t="s">
        <v>277</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25">
      <c r="A1189" t="s">
        <v>307</v>
      </c>
      <c r="B1189" t="s">
        <v>9</v>
      </c>
      <c r="C1189" t="s">
        <v>24</v>
      </c>
      <c r="D1189" t="s">
        <v>278</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25">
      <c r="A1190" t="s">
        <v>307</v>
      </c>
      <c r="B1190" t="s">
        <v>9</v>
      </c>
      <c r="C1190" t="s">
        <v>24</v>
      </c>
      <c r="D1190" t="s">
        <v>278</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25">
      <c r="A1191" t="s">
        <v>307</v>
      </c>
      <c r="B1191" t="s">
        <v>9</v>
      </c>
      <c r="C1191" t="s">
        <v>24</v>
      </c>
      <c r="D1191" t="s">
        <v>278</v>
      </c>
      <c r="E1191" t="s">
        <v>146</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25">
      <c r="A1192" t="s">
        <v>307</v>
      </c>
      <c r="B1192" t="s">
        <v>9</v>
      </c>
      <c r="C1192" t="s">
        <v>24</v>
      </c>
      <c r="D1192" t="s">
        <v>278</v>
      </c>
      <c r="E1192" t="s">
        <v>147</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25">
      <c r="A1193" t="s">
        <v>307</v>
      </c>
      <c r="B1193" t="s">
        <v>9</v>
      </c>
      <c r="C1193" t="s">
        <v>24</v>
      </c>
      <c r="D1193" t="s">
        <v>279</v>
      </c>
      <c r="E1193" t="s">
        <v>161</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25">
      <c r="A1194" t="s">
        <v>307</v>
      </c>
      <c r="B1194" t="s">
        <v>9</v>
      </c>
      <c r="C1194" t="s">
        <v>24</v>
      </c>
      <c r="D1194" t="s">
        <v>279</v>
      </c>
      <c r="E1194" t="s">
        <v>163</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25">
      <c r="A1195" t="s">
        <v>307</v>
      </c>
      <c r="B1195" t="s">
        <v>9</v>
      </c>
      <c r="C1195" t="s">
        <v>24</v>
      </c>
      <c r="D1195" t="s">
        <v>279</v>
      </c>
      <c r="E1195" t="s">
        <v>164</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25">
      <c r="A1196" t="s">
        <v>307</v>
      </c>
      <c r="B1196" t="s">
        <v>9</v>
      </c>
      <c r="C1196" t="s">
        <v>24</v>
      </c>
      <c r="D1196" t="s">
        <v>279</v>
      </c>
      <c r="E1196" t="s">
        <v>166</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25">
      <c r="A1197" t="s">
        <v>307</v>
      </c>
      <c r="B1197" t="s">
        <v>9</v>
      </c>
      <c r="C1197" t="s">
        <v>24</v>
      </c>
      <c r="D1197" t="s">
        <v>280</v>
      </c>
      <c r="E1197" t="s">
        <v>167</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25">
      <c r="A1198" t="s">
        <v>307</v>
      </c>
      <c r="B1198" t="s">
        <v>9</v>
      </c>
      <c r="C1198" t="s">
        <v>24</v>
      </c>
      <c r="D1198" t="s">
        <v>280</v>
      </c>
      <c r="E1198" t="s">
        <v>171</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25">
      <c r="A1199" t="s">
        <v>307</v>
      </c>
      <c r="B1199" t="s">
        <v>9</v>
      </c>
      <c r="C1199" t="s">
        <v>24</v>
      </c>
      <c r="D1199" t="s">
        <v>280</v>
      </c>
      <c r="E1199" t="s">
        <v>174</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25">
      <c r="A1200" t="s">
        <v>307</v>
      </c>
      <c r="B1200" t="s">
        <v>9</v>
      </c>
      <c r="C1200" t="s">
        <v>24</v>
      </c>
      <c r="D1200" t="s">
        <v>280</v>
      </c>
      <c r="E1200" t="s">
        <v>176</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25">
      <c r="A1201" t="s">
        <v>307</v>
      </c>
      <c r="B1201" t="s">
        <v>9</v>
      </c>
      <c r="C1201" t="s">
        <v>24</v>
      </c>
      <c r="D1201" t="s">
        <v>281</v>
      </c>
      <c r="E1201" t="s">
        <v>195</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25">
      <c r="A1202" t="s">
        <v>307</v>
      </c>
      <c r="B1202" t="s">
        <v>9</v>
      </c>
      <c r="C1202" t="s">
        <v>24</v>
      </c>
      <c r="D1202" t="s">
        <v>281</v>
      </c>
      <c r="E1202" t="s">
        <v>206</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25">
      <c r="A1203" t="s">
        <v>307</v>
      </c>
      <c r="B1203" t="s">
        <v>9</v>
      </c>
      <c r="C1203" t="s">
        <v>24</v>
      </c>
      <c r="D1203" t="s">
        <v>281</v>
      </c>
      <c r="E1203" t="s">
        <v>207</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25">
      <c r="A1204" t="s">
        <v>307</v>
      </c>
      <c r="B1204" t="s">
        <v>9</v>
      </c>
      <c r="C1204" t="s">
        <v>24</v>
      </c>
      <c r="D1204" t="s">
        <v>281</v>
      </c>
      <c r="E1204" t="s">
        <v>212</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25">
      <c r="A1205" t="s">
        <v>307</v>
      </c>
      <c r="B1205" t="s">
        <v>9</v>
      </c>
      <c r="C1205" t="s">
        <v>24</v>
      </c>
      <c r="D1205" t="s">
        <v>282</v>
      </c>
      <c r="E1205" t="s">
        <v>213</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25">
      <c r="A1206" t="s">
        <v>307</v>
      </c>
      <c r="B1206" t="s">
        <v>9</v>
      </c>
      <c r="C1206" t="s">
        <v>24</v>
      </c>
      <c r="D1206" t="s">
        <v>282</v>
      </c>
      <c r="E1206" t="s">
        <v>214</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25">
      <c r="A1207" t="s">
        <v>307</v>
      </c>
      <c r="B1207" t="s">
        <v>9</v>
      </c>
      <c r="C1207" t="s">
        <v>24</v>
      </c>
      <c r="D1207" t="s">
        <v>282</v>
      </c>
      <c r="E1207" t="s">
        <v>215</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25">
      <c r="A1208" t="s">
        <v>307</v>
      </c>
      <c r="B1208" t="s">
        <v>9</v>
      </c>
      <c r="C1208" t="s">
        <v>24</v>
      </c>
      <c r="D1208" t="s">
        <v>282</v>
      </c>
      <c r="E1208" t="s">
        <v>217</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25">
      <c r="A1209" t="s">
        <v>307</v>
      </c>
      <c r="B1209" t="s">
        <v>9</v>
      </c>
      <c r="C1209" t="s">
        <v>24</v>
      </c>
      <c r="D1209" t="s">
        <v>283</v>
      </c>
      <c r="E1209" t="s">
        <v>219</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25">
      <c r="A1210" t="s">
        <v>307</v>
      </c>
      <c r="B1210" t="s">
        <v>9</v>
      </c>
      <c r="C1210" t="s">
        <v>24</v>
      </c>
      <c r="D1210" t="s">
        <v>283</v>
      </c>
      <c r="E1210" t="s">
        <v>221</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25">
      <c r="A1211" t="s">
        <v>307</v>
      </c>
      <c r="B1211" t="s">
        <v>9</v>
      </c>
      <c r="C1211" t="s">
        <v>24</v>
      </c>
      <c r="D1211" t="s">
        <v>283</v>
      </c>
      <c r="E1211" t="s">
        <v>222</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25">
      <c r="A1212" t="s">
        <v>307</v>
      </c>
      <c r="B1212" t="s">
        <v>9</v>
      </c>
      <c r="C1212" t="s">
        <v>24</v>
      </c>
      <c r="D1212" t="s">
        <v>283</v>
      </c>
      <c r="E1212" t="s">
        <v>224</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25">
      <c r="A1213" t="s">
        <v>307</v>
      </c>
      <c r="B1213" t="s">
        <v>9</v>
      </c>
      <c r="C1213" t="s">
        <v>24</v>
      </c>
      <c r="D1213" t="s">
        <v>284</v>
      </c>
      <c r="E1213" t="s">
        <v>225</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25">
      <c r="A1214" t="s">
        <v>307</v>
      </c>
      <c r="B1214" t="s">
        <v>9</v>
      </c>
      <c r="C1214" t="s">
        <v>24</v>
      </c>
      <c r="D1214" t="s">
        <v>284</v>
      </c>
      <c r="E1214" t="s">
        <v>226</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25">
      <c r="A1215" t="s">
        <v>307</v>
      </c>
      <c r="B1215" t="s">
        <v>9</v>
      </c>
      <c r="C1215" t="s">
        <v>24</v>
      </c>
      <c r="D1215" t="s">
        <v>284</v>
      </c>
      <c r="E1215" t="s">
        <v>229</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25">
      <c r="A1216" t="s">
        <v>307</v>
      </c>
      <c r="B1216" t="s">
        <v>9</v>
      </c>
      <c r="C1216" t="s">
        <v>24</v>
      </c>
      <c r="D1216" t="s">
        <v>284</v>
      </c>
      <c r="E1216" t="s">
        <v>231</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25">
      <c r="A1217" t="s">
        <v>307</v>
      </c>
      <c r="B1217" t="s">
        <v>9</v>
      </c>
      <c r="C1217" t="s">
        <v>24</v>
      </c>
      <c r="D1217" t="s">
        <v>285</v>
      </c>
      <c r="E1217" t="s">
        <v>232</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25">
      <c r="A1218" t="s">
        <v>307</v>
      </c>
      <c r="B1218" t="s">
        <v>9</v>
      </c>
      <c r="C1218" t="s">
        <v>24</v>
      </c>
      <c r="D1218" t="s">
        <v>285</v>
      </c>
      <c r="E1218" t="s">
        <v>233</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25">
      <c r="A1219" t="s">
        <v>307</v>
      </c>
      <c r="B1219" t="s">
        <v>9</v>
      </c>
      <c r="C1219" t="s">
        <v>24</v>
      </c>
      <c r="D1219" t="s">
        <v>285</v>
      </c>
      <c r="E1219" t="s">
        <v>235</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25">
      <c r="A1220" t="s">
        <v>307</v>
      </c>
      <c r="B1220" t="s">
        <v>9</v>
      </c>
      <c r="C1220" t="s">
        <v>24</v>
      </c>
      <c r="D1220" t="s">
        <v>285</v>
      </c>
      <c r="E1220" t="s">
        <v>244</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25">
      <c r="A1221" t="s">
        <v>307</v>
      </c>
      <c r="B1221" t="s">
        <v>9</v>
      </c>
      <c r="C1221" t="s">
        <v>24</v>
      </c>
      <c r="D1221" t="s">
        <v>286</v>
      </c>
      <c r="E1221" t="s">
        <v>247</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25">
      <c r="A1222" t="s">
        <v>308</v>
      </c>
      <c r="B1222" t="s">
        <v>10</v>
      </c>
      <c r="C1222" t="s">
        <v>29</v>
      </c>
      <c r="D1222" t="s">
        <v>271</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25">
      <c r="A1223" t="s">
        <v>308</v>
      </c>
      <c r="B1223" t="s">
        <v>10</v>
      </c>
      <c r="C1223" t="s">
        <v>29</v>
      </c>
      <c r="D1223" t="s">
        <v>271</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25">
      <c r="A1224" t="s">
        <v>308</v>
      </c>
      <c r="B1224" t="s">
        <v>10</v>
      </c>
      <c r="C1224" t="s">
        <v>29</v>
      </c>
      <c r="D1224" t="s">
        <v>271</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25">
      <c r="A1225" t="s">
        <v>308</v>
      </c>
      <c r="B1225" t="s">
        <v>10</v>
      </c>
      <c r="C1225" t="s">
        <v>29</v>
      </c>
      <c r="D1225" t="s">
        <v>271</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25">
      <c r="A1226" t="s">
        <v>308</v>
      </c>
      <c r="B1226" t="s">
        <v>10</v>
      </c>
      <c r="C1226" t="s">
        <v>29</v>
      </c>
      <c r="D1226" t="s">
        <v>272</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25">
      <c r="A1227" t="s">
        <v>308</v>
      </c>
      <c r="B1227" t="s">
        <v>10</v>
      </c>
      <c r="C1227" t="s">
        <v>29</v>
      </c>
      <c r="D1227" t="s">
        <v>272</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25">
      <c r="A1228" t="s">
        <v>308</v>
      </c>
      <c r="B1228" t="s">
        <v>10</v>
      </c>
      <c r="C1228" t="s">
        <v>29</v>
      </c>
      <c r="D1228" t="s">
        <v>272</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25">
      <c r="A1229" t="s">
        <v>308</v>
      </c>
      <c r="B1229" t="s">
        <v>10</v>
      </c>
      <c r="C1229" t="s">
        <v>29</v>
      </c>
      <c r="D1229" t="s">
        <v>272</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25">
      <c r="A1230" t="s">
        <v>308</v>
      </c>
      <c r="B1230" t="s">
        <v>10</v>
      </c>
      <c r="C1230" t="s">
        <v>29</v>
      </c>
      <c r="D1230" t="s">
        <v>273</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25">
      <c r="A1231" t="s">
        <v>308</v>
      </c>
      <c r="B1231" t="s">
        <v>10</v>
      </c>
      <c r="C1231" t="s">
        <v>29</v>
      </c>
      <c r="D1231" t="s">
        <v>273</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25">
      <c r="A1232" t="s">
        <v>308</v>
      </c>
      <c r="B1232" t="s">
        <v>10</v>
      </c>
      <c r="C1232" t="s">
        <v>29</v>
      </c>
      <c r="D1232" t="s">
        <v>273</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25">
      <c r="A1233" t="s">
        <v>308</v>
      </c>
      <c r="B1233" t="s">
        <v>10</v>
      </c>
      <c r="C1233" t="s">
        <v>29</v>
      </c>
      <c r="D1233" t="s">
        <v>273</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25">
      <c r="A1234" t="s">
        <v>308</v>
      </c>
      <c r="B1234" t="s">
        <v>10</v>
      </c>
      <c r="C1234" t="s">
        <v>29</v>
      </c>
      <c r="D1234" t="s">
        <v>274</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25">
      <c r="A1235" t="s">
        <v>308</v>
      </c>
      <c r="B1235" t="s">
        <v>10</v>
      </c>
      <c r="C1235" t="s">
        <v>29</v>
      </c>
      <c r="D1235" t="s">
        <v>274</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25">
      <c r="A1236" t="s">
        <v>308</v>
      </c>
      <c r="B1236" t="s">
        <v>10</v>
      </c>
      <c r="C1236" t="s">
        <v>29</v>
      </c>
      <c r="D1236" t="s">
        <v>274</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25">
      <c r="A1237" t="s">
        <v>308</v>
      </c>
      <c r="B1237" t="s">
        <v>10</v>
      </c>
      <c r="C1237" t="s">
        <v>29</v>
      </c>
      <c r="D1237" t="s">
        <v>274</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25">
      <c r="A1238" t="s">
        <v>308</v>
      </c>
      <c r="B1238" t="s">
        <v>10</v>
      </c>
      <c r="C1238" t="s">
        <v>29</v>
      </c>
      <c r="D1238" t="s">
        <v>275</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25">
      <c r="A1239" t="s">
        <v>308</v>
      </c>
      <c r="B1239" t="s">
        <v>10</v>
      </c>
      <c r="C1239" t="s">
        <v>29</v>
      </c>
      <c r="D1239" t="s">
        <v>275</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25">
      <c r="A1240" t="s">
        <v>308</v>
      </c>
      <c r="B1240" t="s">
        <v>10</v>
      </c>
      <c r="C1240" t="s">
        <v>29</v>
      </c>
      <c r="D1240" t="s">
        <v>275</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25">
      <c r="A1241" t="s">
        <v>308</v>
      </c>
      <c r="B1241" t="s">
        <v>10</v>
      </c>
      <c r="C1241" t="s">
        <v>29</v>
      </c>
      <c r="D1241" t="s">
        <v>275</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25">
      <c r="A1242" t="s">
        <v>308</v>
      </c>
      <c r="B1242" t="s">
        <v>10</v>
      </c>
      <c r="C1242" t="s">
        <v>29</v>
      </c>
      <c r="D1242" t="s">
        <v>276</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25">
      <c r="A1243" t="s">
        <v>308</v>
      </c>
      <c r="B1243" t="s">
        <v>10</v>
      </c>
      <c r="C1243" t="s">
        <v>29</v>
      </c>
      <c r="D1243" t="s">
        <v>276</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25">
      <c r="A1244" t="s">
        <v>308</v>
      </c>
      <c r="B1244" t="s">
        <v>10</v>
      </c>
      <c r="C1244" t="s">
        <v>29</v>
      </c>
      <c r="D1244" t="s">
        <v>276</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25">
      <c r="A1245" t="s">
        <v>308</v>
      </c>
      <c r="B1245" t="s">
        <v>10</v>
      </c>
      <c r="C1245" t="s">
        <v>29</v>
      </c>
      <c r="D1245" t="s">
        <v>276</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25">
      <c r="A1246" t="s">
        <v>308</v>
      </c>
      <c r="B1246" t="s">
        <v>10</v>
      </c>
      <c r="C1246" t="s">
        <v>29</v>
      </c>
      <c r="D1246" t="s">
        <v>277</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25">
      <c r="A1247" t="s">
        <v>308</v>
      </c>
      <c r="B1247" t="s">
        <v>10</v>
      </c>
      <c r="C1247" t="s">
        <v>29</v>
      </c>
      <c r="D1247" t="s">
        <v>277</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25">
      <c r="A1248" t="s">
        <v>308</v>
      </c>
      <c r="B1248" t="s">
        <v>10</v>
      </c>
      <c r="C1248" t="s">
        <v>29</v>
      </c>
      <c r="D1248" t="s">
        <v>277</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25">
      <c r="A1249" t="s">
        <v>308</v>
      </c>
      <c r="B1249" t="s">
        <v>10</v>
      </c>
      <c r="C1249" t="s">
        <v>29</v>
      </c>
      <c r="D1249" t="s">
        <v>277</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25">
      <c r="A1250" t="s">
        <v>308</v>
      </c>
      <c r="B1250" t="s">
        <v>10</v>
      </c>
      <c r="C1250" t="s">
        <v>29</v>
      </c>
      <c r="D1250" t="s">
        <v>278</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25">
      <c r="A1251" t="s">
        <v>308</v>
      </c>
      <c r="B1251" t="s">
        <v>10</v>
      </c>
      <c r="C1251" t="s">
        <v>29</v>
      </c>
      <c r="D1251" t="s">
        <v>278</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25">
      <c r="A1252" t="s">
        <v>308</v>
      </c>
      <c r="B1252" t="s">
        <v>10</v>
      </c>
      <c r="C1252" t="s">
        <v>29</v>
      </c>
      <c r="D1252" t="s">
        <v>278</v>
      </c>
      <c r="E1252" t="s">
        <v>146</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25">
      <c r="A1253" t="s">
        <v>308</v>
      </c>
      <c r="B1253" t="s">
        <v>10</v>
      </c>
      <c r="C1253" t="s">
        <v>29</v>
      </c>
      <c r="D1253" t="s">
        <v>278</v>
      </c>
      <c r="E1253" t="s">
        <v>147</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25">
      <c r="A1254" t="s">
        <v>308</v>
      </c>
      <c r="B1254" t="s">
        <v>10</v>
      </c>
      <c r="C1254" t="s">
        <v>29</v>
      </c>
      <c r="D1254" t="s">
        <v>279</v>
      </c>
      <c r="E1254" t="s">
        <v>161</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25">
      <c r="A1255" t="s">
        <v>308</v>
      </c>
      <c r="B1255" t="s">
        <v>10</v>
      </c>
      <c r="C1255" t="s">
        <v>29</v>
      </c>
      <c r="D1255" t="s">
        <v>279</v>
      </c>
      <c r="E1255" t="s">
        <v>163</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25">
      <c r="A1256" t="s">
        <v>308</v>
      </c>
      <c r="B1256" t="s">
        <v>10</v>
      </c>
      <c r="C1256" t="s">
        <v>29</v>
      </c>
      <c r="D1256" t="s">
        <v>279</v>
      </c>
      <c r="E1256" t="s">
        <v>164</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25">
      <c r="A1257" t="s">
        <v>308</v>
      </c>
      <c r="B1257" t="s">
        <v>10</v>
      </c>
      <c r="C1257" t="s">
        <v>29</v>
      </c>
      <c r="D1257" t="s">
        <v>279</v>
      </c>
      <c r="E1257" t="s">
        <v>166</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25">
      <c r="A1258" t="s">
        <v>308</v>
      </c>
      <c r="B1258" t="s">
        <v>10</v>
      </c>
      <c r="C1258" t="s">
        <v>29</v>
      </c>
      <c r="D1258" t="s">
        <v>280</v>
      </c>
      <c r="E1258" t="s">
        <v>167</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25">
      <c r="A1259" t="s">
        <v>308</v>
      </c>
      <c r="B1259" t="s">
        <v>10</v>
      </c>
      <c r="C1259" t="s">
        <v>29</v>
      </c>
      <c r="D1259" t="s">
        <v>280</v>
      </c>
      <c r="E1259" t="s">
        <v>171</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25">
      <c r="A1260" t="s">
        <v>308</v>
      </c>
      <c r="B1260" t="s">
        <v>10</v>
      </c>
      <c r="C1260" t="s">
        <v>29</v>
      </c>
      <c r="D1260" t="s">
        <v>280</v>
      </c>
      <c r="E1260" t="s">
        <v>174</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25">
      <c r="A1261" t="s">
        <v>308</v>
      </c>
      <c r="B1261" t="s">
        <v>10</v>
      </c>
      <c r="C1261" t="s">
        <v>29</v>
      </c>
      <c r="D1261" t="s">
        <v>280</v>
      </c>
      <c r="E1261" t="s">
        <v>176</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25">
      <c r="A1262" t="s">
        <v>308</v>
      </c>
      <c r="B1262" t="s">
        <v>10</v>
      </c>
      <c r="C1262" t="s">
        <v>29</v>
      </c>
      <c r="D1262" t="s">
        <v>281</v>
      </c>
      <c r="E1262" t="s">
        <v>195</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25">
      <c r="A1263" t="s">
        <v>308</v>
      </c>
      <c r="B1263" t="s">
        <v>10</v>
      </c>
      <c r="C1263" t="s">
        <v>29</v>
      </c>
      <c r="D1263" t="s">
        <v>281</v>
      </c>
      <c r="E1263" t="s">
        <v>206</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25">
      <c r="A1264" t="s">
        <v>308</v>
      </c>
      <c r="B1264" t="s">
        <v>10</v>
      </c>
      <c r="C1264" t="s">
        <v>29</v>
      </c>
      <c r="D1264" t="s">
        <v>281</v>
      </c>
      <c r="E1264" t="s">
        <v>207</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25">
      <c r="A1265" t="s">
        <v>308</v>
      </c>
      <c r="B1265" t="s">
        <v>10</v>
      </c>
      <c r="C1265" t="s">
        <v>29</v>
      </c>
      <c r="D1265" t="s">
        <v>281</v>
      </c>
      <c r="E1265" t="s">
        <v>212</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25">
      <c r="A1266" t="s">
        <v>308</v>
      </c>
      <c r="B1266" t="s">
        <v>10</v>
      </c>
      <c r="C1266" t="s">
        <v>29</v>
      </c>
      <c r="D1266" t="s">
        <v>282</v>
      </c>
      <c r="E1266" t="s">
        <v>213</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25">
      <c r="A1267" t="s">
        <v>308</v>
      </c>
      <c r="B1267" t="s">
        <v>10</v>
      </c>
      <c r="C1267" t="s">
        <v>29</v>
      </c>
      <c r="D1267" t="s">
        <v>282</v>
      </c>
      <c r="E1267" t="s">
        <v>214</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25">
      <c r="A1268" t="s">
        <v>308</v>
      </c>
      <c r="B1268" t="s">
        <v>10</v>
      </c>
      <c r="C1268" t="s">
        <v>29</v>
      </c>
      <c r="D1268" t="s">
        <v>282</v>
      </c>
      <c r="E1268" t="s">
        <v>215</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25">
      <c r="A1269" t="s">
        <v>308</v>
      </c>
      <c r="B1269" t="s">
        <v>10</v>
      </c>
      <c r="C1269" t="s">
        <v>29</v>
      </c>
      <c r="D1269" t="s">
        <v>282</v>
      </c>
      <c r="E1269" t="s">
        <v>217</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25">
      <c r="A1270" t="s">
        <v>308</v>
      </c>
      <c r="B1270" t="s">
        <v>10</v>
      </c>
      <c r="C1270" t="s">
        <v>29</v>
      </c>
      <c r="D1270" t="s">
        <v>283</v>
      </c>
      <c r="E1270" t="s">
        <v>219</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25">
      <c r="A1271" t="s">
        <v>308</v>
      </c>
      <c r="B1271" t="s">
        <v>10</v>
      </c>
      <c r="C1271" t="s">
        <v>29</v>
      </c>
      <c r="D1271" t="s">
        <v>283</v>
      </c>
      <c r="E1271" t="s">
        <v>221</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25">
      <c r="A1272" t="s">
        <v>308</v>
      </c>
      <c r="B1272" t="s">
        <v>10</v>
      </c>
      <c r="C1272" t="s">
        <v>29</v>
      </c>
      <c r="D1272" t="s">
        <v>283</v>
      </c>
      <c r="E1272" t="s">
        <v>222</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25">
      <c r="A1273" t="s">
        <v>308</v>
      </c>
      <c r="B1273" t="s">
        <v>10</v>
      </c>
      <c r="C1273" t="s">
        <v>29</v>
      </c>
      <c r="D1273" t="s">
        <v>283</v>
      </c>
      <c r="E1273" t="s">
        <v>224</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25">
      <c r="A1274" t="s">
        <v>308</v>
      </c>
      <c r="B1274" t="s">
        <v>10</v>
      </c>
      <c r="C1274" t="s">
        <v>29</v>
      </c>
      <c r="D1274" t="s">
        <v>284</v>
      </c>
      <c r="E1274" t="s">
        <v>225</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25">
      <c r="A1275" t="s">
        <v>308</v>
      </c>
      <c r="B1275" t="s">
        <v>10</v>
      </c>
      <c r="C1275" t="s">
        <v>29</v>
      </c>
      <c r="D1275" t="s">
        <v>284</v>
      </c>
      <c r="E1275" t="s">
        <v>226</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25">
      <c r="A1276" t="s">
        <v>308</v>
      </c>
      <c r="B1276" t="s">
        <v>10</v>
      </c>
      <c r="C1276" t="s">
        <v>29</v>
      </c>
      <c r="D1276" t="s">
        <v>284</v>
      </c>
      <c r="E1276" t="s">
        <v>229</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25">
      <c r="A1277" t="s">
        <v>308</v>
      </c>
      <c r="B1277" t="s">
        <v>10</v>
      </c>
      <c r="C1277" t="s">
        <v>29</v>
      </c>
      <c r="D1277" t="s">
        <v>284</v>
      </c>
      <c r="E1277" t="s">
        <v>231</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25">
      <c r="A1278" t="s">
        <v>308</v>
      </c>
      <c r="B1278" t="s">
        <v>10</v>
      </c>
      <c r="C1278" t="s">
        <v>29</v>
      </c>
      <c r="D1278" t="s">
        <v>285</v>
      </c>
      <c r="E1278" t="s">
        <v>232</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25">
      <c r="A1279" t="s">
        <v>308</v>
      </c>
      <c r="B1279" t="s">
        <v>10</v>
      </c>
      <c r="C1279" t="s">
        <v>29</v>
      </c>
      <c r="D1279" t="s">
        <v>285</v>
      </c>
      <c r="E1279" t="s">
        <v>233</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25">
      <c r="A1280" t="s">
        <v>308</v>
      </c>
      <c r="B1280" t="s">
        <v>10</v>
      </c>
      <c r="C1280" t="s">
        <v>29</v>
      </c>
      <c r="D1280" t="s">
        <v>285</v>
      </c>
      <c r="E1280" t="s">
        <v>235</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25">
      <c r="A1281" t="s">
        <v>308</v>
      </c>
      <c r="B1281" t="s">
        <v>10</v>
      </c>
      <c r="C1281" t="s">
        <v>29</v>
      </c>
      <c r="D1281" t="s">
        <v>285</v>
      </c>
      <c r="E1281" t="s">
        <v>244</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25">
      <c r="A1282" t="s">
        <v>308</v>
      </c>
      <c r="B1282" t="s">
        <v>10</v>
      </c>
      <c r="C1282" t="s">
        <v>29</v>
      </c>
      <c r="D1282" t="s">
        <v>286</v>
      </c>
      <c r="E1282" t="s">
        <v>247</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25">
      <c r="A1283" t="s">
        <v>309</v>
      </c>
      <c r="B1283" t="s">
        <v>42</v>
      </c>
      <c r="C1283" t="s">
        <v>310</v>
      </c>
      <c r="D1283" t="s">
        <v>271</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25">
      <c r="A1284" t="s">
        <v>309</v>
      </c>
      <c r="B1284" t="s">
        <v>42</v>
      </c>
      <c r="C1284" t="s">
        <v>310</v>
      </c>
      <c r="D1284" t="s">
        <v>271</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25">
      <c r="A1285" t="s">
        <v>309</v>
      </c>
      <c r="B1285" t="s">
        <v>42</v>
      </c>
      <c r="C1285" t="s">
        <v>310</v>
      </c>
      <c r="D1285" t="s">
        <v>271</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25">
      <c r="A1286" t="s">
        <v>309</v>
      </c>
      <c r="B1286" t="s">
        <v>42</v>
      </c>
      <c r="C1286" t="s">
        <v>310</v>
      </c>
      <c r="D1286" t="s">
        <v>271</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25">
      <c r="A1287" t="s">
        <v>309</v>
      </c>
      <c r="B1287" t="s">
        <v>42</v>
      </c>
      <c r="C1287" t="s">
        <v>310</v>
      </c>
      <c r="D1287" t="s">
        <v>272</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25">
      <c r="A1288" t="s">
        <v>309</v>
      </c>
      <c r="B1288" t="s">
        <v>42</v>
      </c>
      <c r="C1288" t="s">
        <v>310</v>
      </c>
      <c r="D1288" t="s">
        <v>272</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25">
      <c r="A1289" t="s">
        <v>309</v>
      </c>
      <c r="B1289" t="s">
        <v>42</v>
      </c>
      <c r="C1289" t="s">
        <v>310</v>
      </c>
      <c r="D1289" t="s">
        <v>272</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25">
      <c r="A1290" t="s">
        <v>309</v>
      </c>
      <c r="B1290" t="s">
        <v>42</v>
      </c>
      <c r="C1290" t="s">
        <v>310</v>
      </c>
      <c r="D1290" t="s">
        <v>272</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25">
      <c r="A1291" t="s">
        <v>309</v>
      </c>
      <c r="B1291" t="s">
        <v>42</v>
      </c>
      <c r="C1291" t="s">
        <v>310</v>
      </c>
      <c r="D1291" t="s">
        <v>273</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25">
      <c r="A1292" t="s">
        <v>309</v>
      </c>
      <c r="B1292" t="s">
        <v>42</v>
      </c>
      <c r="C1292" t="s">
        <v>310</v>
      </c>
      <c r="D1292" t="s">
        <v>273</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25">
      <c r="A1293" t="s">
        <v>309</v>
      </c>
      <c r="B1293" t="s">
        <v>42</v>
      </c>
      <c r="C1293" t="s">
        <v>310</v>
      </c>
      <c r="D1293" t="s">
        <v>273</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25">
      <c r="A1294" t="s">
        <v>309</v>
      </c>
      <c r="B1294" t="s">
        <v>42</v>
      </c>
      <c r="C1294" t="s">
        <v>310</v>
      </c>
      <c r="D1294" t="s">
        <v>273</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25">
      <c r="A1295" t="s">
        <v>309</v>
      </c>
      <c r="B1295" t="s">
        <v>42</v>
      </c>
      <c r="C1295" t="s">
        <v>310</v>
      </c>
      <c r="D1295" t="s">
        <v>274</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25">
      <c r="A1296" t="s">
        <v>309</v>
      </c>
      <c r="B1296" t="s">
        <v>42</v>
      </c>
      <c r="C1296" t="s">
        <v>310</v>
      </c>
      <c r="D1296" t="s">
        <v>274</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25">
      <c r="A1297" t="s">
        <v>309</v>
      </c>
      <c r="B1297" t="s">
        <v>42</v>
      </c>
      <c r="C1297" t="s">
        <v>310</v>
      </c>
      <c r="D1297" t="s">
        <v>274</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25">
      <c r="A1298" t="s">
        <v>309</v>
      </c>
      <c r="B1298" t="s">
        <v>42</v>
      </c>
      <c r="C1298" t="s">
        <v>310</v>
      </c>
      <c r="D1298" t="s">
        <v>274</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25">
      <c r="A1299" t="s">
        <v>309</v>
      </c>
      <c r="B1299" t="s">
        <v>42</v>
      </c>
      <c r="C1299" t="s">
        <v>310</v>
      </c>
      <c r="D1299" t="s">
        <v>275</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25">
      <c r="A1300" t="s">
        <v>309</v>
      </c>
      <c r="B1300" t="s">
        <v>42</v>
      </c>
      <c r="C1300" t="s">
        <v>310</v>
      </c>
      <c r="D1300" t="s">
        <v>275</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25">
      <c r="A1301" t="s">
        <v>309</v>
      </c>
      <c r="B1301" t="s">
        <v>42</v>
      </c>
      <c r="C1301" t="s">
        <v>310</v>
      </c>
      <c r="D1301" t="s">
        <v>275</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25">
      <c r="A1302" t="s">
        <v>309</v>
      </c>
      <c r="B1302" t="s">
        <v>42</v>
      </c>
      <c r="C1302" t="s">
        <v>310</v>
      </c>
      <c r="D1302" t="s">
        <v>275</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25">
      <c r="A1303" t="s">
        <v>309</v>
      </c>
      <c r="B1303" t="s">
        <v>42</v>
      </c>
      <c r="C1303" t="s">
        <v>310</v>
      </c>
      <c r="D1303" t="s">
        <v>276</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25">
      <c r="A1304" t="s">
        <v>309</v>
      </c>
      <c r="B1304" t="s">
        <v>42</v>
      </c>
      <c r="C1304" t="s">
        <v>310</v>
      </c>
      <c r="D1304" t="s">
        <v>276</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25">
      <c r="A1305" t="s">
        <v>309</v>
      </c>
      <c r="B1305" t="s">
        <v>42</v>
      </c>
      <c r="C1305" t="s">
        <v>310</v>
      </c>
      <c r="D1305" t="s">
        <v>276</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25">
      <c r="A1306" t="s">
        <v>309</v>
      </c>
      <c r="B1306" t="s">
        <v>42</v>
      </c>
      <c r="C1306" t="s">
        <v>310</v>
      </c>
      <c r="D1306" t="s">
        <v>276</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25">
      <c r="A1307" t="s">
        <v>309</v>
      </c>
      <c r="B1307" t="s">
        <v>42</v>
      </c>
      <c r="C1307" t="s">
        <v>310</v>
      </c>
      <c r="D1307" t="s">
        <v>277</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25">
      <c r="A1308" t="s">
        <v>309</v>
      </c>
      <c r="B1308" t="s">
        <v>42</v>
      </c>
      <c r="C1308" t="s">
        <v>310</v>
      </c>
      <c r="D1308" t="s">
        <v>277</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25">
      <c r="A1309" t="s">
        <v>309</v>
      </c>
      <c r="B1309" t="s">
        <v>42</v>
      </c>
      <c r="C1309" t="s">
        <v>310</v>
      </c>
      <c r="D1309" t="s">
        <v>277</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25">
      <c r="A1310" t="s">
        <v>309</v>
      </c>
      <c r="B1310" t="s">
        <v>42</v>
      </c>
      <c r="C1310" t="s">
        <v>310</v>
      </c>
      <c r="D1310" t="s">
        <v>277</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25">
      <c r="A1311" t="s">
        <v>309</v>
      </c>
      <c r="B1311" t="s">
        <v>42</v>
      </c>
      <c r="C1311" t="s">
        <v>310</v>
      </c>
      <c r="D1311" t="s">
        <v>278</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25">
      <c r="A1312" t="s">
        <v>309</v>
      </c>
      <c r="B1312" t="s">
        <v>42</v>
      </c>
      <c r="C1312" t="s">
        <v>310</v>
      </c>
      <c r="D1312" t="s">
        <v>278</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25">
      <c r="A1313" t="s">
        <v>309</v>
      </c>
      <c r="B1313" t="s">
        <v>42</v>
      </c>
      <c r="C1313" t="s">
        <v>310</v>
      </c>
      <c r="D1313" t="s">
        <v>278</v>
      </c>
      <c r="E1313" t="s">
        <v>146</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25">
      <c r="A1314" t="s">
        <v>309</v>
      </c>
      <c r="B1314" t="s">
        <v>42</v>
      </c>
      <c r="C1314" t="s">
        <v>310</v>
      </c>
      <c r="D1314" t="s">
        <v>278</v>
      </c>
      <c r="E1314" t="s">
        <v>147</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25">
      <c r="A1315" t="s">
        <v>309</v>
      </c>
      <c r="B1315" t="s">
        <v>42</v>
      </c>
      <c r="C1315" t="s">
        <v>310</v>
      </c>
      <c r="D1315" t="s">
        <v>279</v>
      </c>
      <c r="E1315" t="s">
        <v>161</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25">
      <c r="A1316" t="s">
        <v>309</v>
      </c>
      <c r="B1316" t="s">
        <v>42</v>
      </c>
      <c r="C1316" t="s">
        <v>310</v>
      </c>
      <c r="D1316" t="s">
        <v>279</v>
      </c>
      <c r="E1316" t="s">
        <v>163</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25">
      <c r="A1317" t="s">
        <v>309</v>
      </c>
      <c r="B1317" t="s">
        <v>42</v>
      </c>
      <c r="C1317" t="s">
        <v>310</v>
      </c>
      <c r="D1317" t="s">
        <v>279</v>
      </c>
      <c r="E1317" t="s">
        <v>164</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25">
      <c r="A1318" t="s">
        <v>309</v>
      </c>
      <c r="B1318" t="s">
        <v>42</v>
      </c>
      <c r="C1318" t="s">
        <v>310</v>
      </c>
      <c r="D1318" t="s">
        <v>279</v>
      </c>
      <c r="E1318" t="s">
        <v>166</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25">
      <c r="A1319" t="s">
        <v>309</v>
      </c>
      <c r="B1319" t="s">
        <v>42</v>
      </c>
      <c r="C1319" t="s">
        <v>310</v>
      </c>
      <c r="D1319" t="s">
        <v>280</v>
      </c>
      <c r="E1319" t="s">
        <v>167</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25">
      <c r="A1320" t="s">
        <v>309</v>
      </c>
      <c r="B1320" t="s">
        <v>42</v>
      </c>
      <c r="C1320" t="s">
        <v>310</v>
      </c>
      <c r="D1320" t="s">
        <v>280</v>
      </c>
      <c r="E1320" t="s">
        <v>171</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25">
      <c r="A1321" t="s">
        <v>309</v>
      </c>
      <c r="B1321" t="s">
        <v>42</v>
      </c>
      <c r="C1321" t="s">
        <v>310</v>
      </c>
      <c r="D1321" t="s">
        <v>280</v>
      </c>
      <c r="E1321" t="s">
        <v>174</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25">
      <c r="A1322" t="s">
        <v>309</v>
      </c>
      <c r="B1322" t="s">
        <v>42</v>
      </c>
      <c r="C1322" t="s">
        <v>310</v>
      </c>
      <c r="D1322" t="s">
        <v>280</v>
      </c>
      <c r="E1322" t="s">
        <v>176</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25">
      <c r="A1323" t="s">
        <v>309</v>
      </c>
      <c r="B1323" t="s">
        <v>42</v>
      </c>
      <c r="C1323" t="s">
        <v>310</v>
      </c>
      <c r="D1323" t="s">
        <v>281</v>
      </c>
      <c r="E1323" t="s">
        <v>195</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25">
      <c r="A1324" t="s">
        <v>309</v>
      </c>
      <c r="B1324" t="s">
        <v>42</v>
      </c>
      <c r="C1324" t="s">
        <v>310</v>
      </c>
      <c r="D1324" t="s">
        <v>281</v>
      </c>
      <c r="E1324" t="s">
        <v>206</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25">
      <c r="A1325" t="s">
        <v>309</v>
      </c>
      <c r="B1325" t="s">
        <v>42</v>
      </c>
      <c r="C1325" t="s">
        <v>310</v>
      </c>
      <c r="D1325" t="s">
        <v>281</v>
      </c>
      <c r="E1325" t="s">
        <v>207</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25">
      <c r="A1326" t="s">
        <v>309</v>
      </c>
      <c r="B1326" t="s">
        <v>42</v>
      </c>
      <c r="C1326" t="s">
        <v>310</v>
      </c>
      <c r="D1326" t="s">
        <v>281</v>
      </c>
      <c r="E1326" t="s">
        <v>212</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25">
      <c r="A1327" t="s">
        <v>309</v>
      </c>
      <c r="B1327" t="s">
        <v>42</v>
      </c>
      <c r="C1327" t="s">
        <v>310</v>
      </c>
      <c r="D1327" t="s">
        <v>282</v>
      </c>
      <c r="E1327" t="s">
        <v>213</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25">
      <c r="A1328" t="s">
        <v>309</v>
      </c>
      <c r="B1328" t="s">
        <v>42</v>
      </c>
      <c r="C1328" t="s">
        <v>310</v>
      </c>
      <c r="D1328" t="s">
        <v>282</v>
      </c>
      <c r="E1328" t="s">
        <v>214</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25">
      <c r="A1329" t="s">
        <v>309</v>
      </c>
      <c r="B1329" t="s">
        <v>42</v>
      </c>
      <c r="C1329" t="s">
        <v>310</v>
      </c>
      <c r="D1329" t="s">
        <v>282</v>
      </c>
      <c r="E1329" t="s">
        <v>215</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25">
      <c r="A1330" t="s">
        <v>309</v>
      </c>
      <c r="B1330" t="s">
        <v>42</v>
      </c>
      <c r="C1330" t="s">
        <v>310</v>
      </c>
      <c r="D1330" t="s">
        <v>282</v>
      </c>
      <c r="E1330" t="s">
        <v>217</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25">
      <c r="A1331" t="s">
        <v>309</v>
      </c>
      <c r="B1331" t="s">
        <v>42</v>
      </c>
      <c r="C1331" t="s">
        <v>310</v>
      </c>
      <c r="D1331" t="s">
        <v>283</v>
      </c>
      <c r="E1331" t="s">
        <v>219</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25">
      <c r="A1332" t="s">
        <v>309</v>
      </c>
      <c r="B1332" t="s">
        <v>42</v>
      </c>
      <c r="C1332" t="s">
        <v>310</v>
      </c>
      <c r="D1332" t="s">
        <v>283</v>
      </c>
      <c r="E1332" t="s">
        <v>221</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25">
      <c r="A1333" t="s">
        <v>309</v>
      </c>
      <c r="B1333" t="s">
        <v>42</v>
      </c>
      <c r="C1333" t="s">
        <v>310</v>
      </c>
      <c r="D1333" t="s">
        <v>283</v>
      </c>
      <c r="E1333" t="s">
        <v>222</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25">
      <c r="A1334" t="s">
        <v>309</v>
      </c>
      <c r="B1334" t="s">
        <v>42</v>
      </c>
      <c r="C1334" t="s">
        <v>310</v>
      </c>
      <c r="D1334" t="s">
        <v>283</v>
      </c>
      <c r="E1334" t="s">
        <v>224</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25">
      <c r="A1335" t="s">
        <v>309</v>
      </c>
      <c r="B1335" t="s">
        <v>42</v>
      </c>
      <c r="C1335" t="s">
        <v>310</v>
      </c>
      <c r="D1335" t="s">
        <v>284</v>
      </c>
      <c r="E1335" t="s">
        <v>225</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25">
      <c r="A1336" t="s">
        <v>309</v>
      </c>
      <c r="B1336" t="s">
        <v>42</v>
      </c>
      <c r="C1336" t="s">
        <v>310</v>
      </c>
      <c r="D1336" t="s">
        <v>284</v>
      </c>
      <c r="E1336" t="s">
        <v>226</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25">
      <c r="A1337" t="s">
        <v>309</v>
      </c>
      <c r="B1337" t="s">
        <v>42</v>
      </c>
      <c r="C1337" t="s">
        <v>310</v>
      </c>
      <c r="D1337" t="s">
        <v>284</v>
      </c>
      <c r="E1337" t="s">
        <v>229</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25">
      <c r="A1338" t="s">
        <v>309</v>
      </c>
      <c r="B1338" t="s">
        <v>42</v>
      </c>
      <c r="C1338" t="s">
        <v>310</v>
      </c>
      <c r="D1338" t="s">
        <v>284</v>
      </c>
      <c r="E1338" t="s">
        <v>231</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25">
      <c r="A1339" t="s">
        <v>309</v>
      </c>
      <c r="B1339" t="s">
        <v>42</v>
      </c>
      <c r="C1339" t="s">
        <v>310</v>
      </c>
      <c r="D1339" t="s">
        <v>285</v>
      </c>
      <c r="E1339" t="s">
        <v>232</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25">
      <c r="A1340" t="s">
        <v>309</v>
      </c>
      <c r="B1340" t="s">
        <v>42</v>
      </c>
      <c r="C1340" t="s">
        <v>310</v>
      </c>
      <c r="D1340" t="s">
        <v>285</v>
      </c>
      <c r="E1340" t="s">
        <v>233</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25">
      <c r="A1341" t="s">
        <v>309</v>
      </c>
      <c r="B1341" t="s">
        <v>42</v>
      </c>
      <c r="C1341" t="s">
        <v>310</v>
      </c>
      <c r="D1341" t="s">
        <v>285</v>
      </c>
      <c r="E1341" t="s">
        <v>235</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25">
      <c r="A1342" t="s">
        <v>309</v>
      </c>
      <c r="B1342" t="s">
        <v>42</v>
      </c>
      <c r="C1342" t="s">
        <v>310</v>
      </c>
      <c r="D1342" t="s">
        <v>285</v>
      </c>
      <c r="E1342" t="s">
        <v>244</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25">
      <c r="A1343" t="s">
        <v>309</v>
      </c>
      <c r="B1343" t="s">
        <v>42</v>
      </c>
      <c r="C1343" t="s">
        <v>310</v>
      </c>
      <c r="D1343" t="s">
        <v>286</v>
      </c>
      <c r="E1343" t="s">
        <v>247</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25">
      <c r="A1344" t="s">
        <v>311</v>
      </c>
      <c r="B1344" t="s">
        <v>11</v>
      </c>
      <c r="C1344" t="s">
        <v>29</v>
      </c>
      <c r="D1344" t="s">
        <v>271</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25">
      <c r="A1345" t="s">
        <v>311</v>
      </c>
      <c r="B1345" t="s">
        <v>11</v>
      </c>
      <c r="C1345" t="s">
        <v>29</v>
      </c>
      <c r="D1345" t="s">
        <v>271</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25">
      <c r="A1346" t="s">
        <v>311</v>
      </c>
      <c r="B1346" t="s">
        <v>11</v>
      </c>
      <c r="C1346" t="s">
        <v>29</v>
      </c>
      <c r="D1346" t="s">
        <v>271</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25">
      <c r="A1347" t="s">
        <v>311</v>
      </c>
      <c r="B1347" t="s">
        <v>11</v>
      </c>
      <c r="C1347" t="s">
        <v>29</v>
      </c>
      <c r="D1347" t="s">
        <v>271</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25">
      <c r="A1348" t="s">
        <v>311</v>
      </c>
      <c r="B1348" t="s">
        <v>11</v>
      </c>
      <c r="C1348" t="s">
        <v>29</v>
      </c>
      <c r="D1348" t="s">
        <v>272</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25">
      <c r="A1349" t="s">
        <v>311</v>
      </c>
      <c r="B1349" t="s">
        <v>11</v>
      </c>
      <c r="C1349" t="s">
        <v>29</v>
      </c>
      <c r="D1349" t="s">
        <v>272</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25">
      <c r="A1350" t="s">
        <v>311</v>
      </c>
      <c r="B1350" t="s">
        <v>11</v>
      </c>
      <c r="C1350" t="s">
        <v>29</v>
      </c>
      <c r="D1350" t="s">
        <v>272</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25">
      <c r="A1351" t="s">
        <v>311</v>
      </c>
      <c r="B1351" t="s">
        <v>11</v>
      </c>
      <c r="C1351" t="s">
        <v>29</v>
      </c>
      <c r="D1351" t="s">
        <v>272</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25">
      <c r="A1352" t="s">
        <v>311</v>
      </c>
      <c r="B1352" t="s">
        <v>11</v>
      </c>
      <c r="C1352" t="s">
        <v>29</v>
      </c>
      <c r="D1352" t="s">
        <v>273</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25">
      <c r="A1353" t="s">
        <v>311</v>
      </c>
      <c r="B1353" t="s">
        <v>11</v>
      </c>
      <c r="C1353" t="s">
        <v>29</v>
      </c>
      <c r="D1353" t="s">
        <v>273</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25">
      <c r="A1354" t="s">
        <v>311</v>
      </c>
      <c r="B1354" t="s">
        <v>11</v>
      </c>
      <c r="C1354" t="s">
        <v>29</v>
      </c>
      <c r="D1354" t="s">
        <v>273</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25">
      <c r="A1355" t="s">
        <v>311</v>
      </c>
      <c r="B1355" t="s">
        <v>11</v>
      </c>
      <c r="C1355" t="s">
        <v>29</v>
      </c>
      <c r="D1355" t="s">
        <v>273</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25">
      <c r="A1356" t="s">
        <v>311</v>
      </c>
      <c r="B1356" t="s">
        <v>11</v>
      </c>
      <c r="C1356" t="s">
        <v>29</v>
      </c>
      <c r="D1356" t="s">
        <v>274</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25">
      <c r="A1357" t="s">
        <v>311</v>
      </c>
      <c r="B1357" t="s">
        <v>11</v>
      </c>
      <c r="C1357" t="s">
        <v>29</v>
      </c>
      <c r="D1357" t="s">
        <v>274</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25">
      <c r="A1358" t="s">
        <v>311</v>
      </c>
      <c r="B1358" t="s">
        <v>11</v>
      </c>
      <c r="C1358" t="s">
        <v>29</v>
      </c>
      <c r="D1358" t="s">
        <v>274</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25">
      <c r="A1359" t="s">
        <v>311</v>
      </c>
      <c r="B1359" t="s">
        <v>11</v>
      </c>
      <c r="C1359" t="s">
        <v>29</v>
      </c>
      <c r="D1359" t="s">
        <v>274</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25">
      <c r="A1360" t="s">
        <v>311</v>
      </c>
      <c r="B1360" t="s">
        <v>11</v>
      </c>
      <c r="C1360" t="s">
        <v>29</v>
      </c>
      <c r="D1360" t="s">
        <v>275</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25">
      <c r="A1361" t="s">
        <v>311</v>
      </c>
      <c r="B1361" t="s">
        <v>11</v>
      </c>
      <c r="C1361" t="s">
        <v>29</v>
      </c>
      <c r="D1361" t="s">
        <v>275</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25">
      <c r="A1362" t="s">
        <v>311</v>
      </c>
      <c r="B1362" t="s">
        <v>11</v>
      </c>
      <c r="C1362" t="s">
        <v>29</v>
      </c>
      <c r="D1362" t="s">
        <v>275</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25">
      <c r="A1363" t="s">
        <v>311</v>
      </c>
      <c r="B1363" t="s">
        <v>11</v>
      </c>
      <c r="C1363" t="s">
        <v>29</v>
      </c>
      <c r="D1363" t="s">
        <v>275</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25">
      <c r="A1364" t="s">
        <v>311</v>
      </c>
      <c r="B1364" t="s">
        <v>11</v>
      </c>
      <c r="C1364" t="s">
        <v>29</v>
      </c>
      <c r="D1364" t="s">
        <v>276</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25">
      <c r="A1365" t="s">
        <v>311</v>
      </c>
      <c r="B1365" t="s">
        <v>11</v>
      </c>
      <c r="C1365" t="s">
        <v>29</v>
      </c>
      <c r="D1365" t="s">
        <v>276</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25">
      <c r="A1366" t="s">
        <v>311</v>
      </c>
      <c r="B1366" t="s">
        <v>11</v>
      </c>
      <c r="C1366" t="s">
        <v>29</v>
      </c>
      <c r="D1366" t="s">
        <v>276</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25">
      <c r="A1367" t="s">
        <v>311</v>
      </c>
      <c r="B1367" t="s">
        <v>11</v>
      </c>
      <c r="C1367" t="s">
        <v>29</v>
      </c>
      <c r="D1367" t="s">
        <v>276</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25">
      <c r="A1368" t="s">
        <v>311</v>
      </c>
      <c r="B1368" t="s">
        <v>11</v>
      </c>
      <c r="C1368" t="s">
        <v>29</v>
      </c>
      <c r="D1368" t="s">
        <v>277</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25">
      <c r="A1369" t="s">
        <v>311</v>
      </c>
      <c r="B1369" t="s">
        <v>11</v>
      </c>
      <c r="C1369" t="s">
        <v>29</v>
      </c>
      <c r="D1369" t="s">
        <v>277</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25">
      <c r="A1370" t="s">
        <v>311</v>
      </c>
      <c r="B1370" t="s">
        <v>11</v>
      </c>
      <c r="C1370" t="s">
        <v>29</v>
      </c>
      <c r="D1370" t="s">
        <v>277</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25">
      <c r="A1371" t="s">
        <v>311</v>
      </c>
      <c r="B1371" t="s">
        <v>11</v>
      </c>
      <c r="C1371" t="s">
        <v>29</v>
      </c>
      <c r="D1371" t="s">
        <v>277</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25">
      <c r="A1372" t="s">
        <v>311</v>
      </c>
      <c r="B1372" t="s">
        <v>11</v>
      </c>
      <c r="C1372" t="s">
        <v>29</v>
      </c>
      <c r="D1372" t="s">
        <v>278</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25">
      <c r="A1373" t="s">
        <v>311</v>
      </c>
      <c r="B1373" t="s">
        <v>11</v>
      </c>
      <c r="C1373" t="s">
        <v>29</v>
      </c>
      <c r="D1373" t="s">
        <v>278</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25">
      <c r="A1374" t="s">
        <v>311</v>
      </c>
      <c r="B1374" t="s">
        <v>11</v>
      </c>
      <c r="C1374" t="s">
        <v>29</v>
      </c>
      <c r="D1374" t="s">
        <v>278</v>
      </c>
      <c r="E1374" t="s">
        <v>146</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25">
      <c r="A1375" t="s">
        <v>311</v>
      </c>
      <c r="B1375" t="s">
        <v>11</v>
      </c>
      <c r="C1375" t="s">
        <v>29</v>
      </c>
      <c r="D1375" t="s">
        <v>278</v>
      </c>
      <c r="E1375" t="s">
        <v>147</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25">
      <c r="A1376" t="s">
        <v>311</v>
      </c>
      <c r="B1376" t="s">
        <v>11</v>
      </c>
      <c r="C1376" t="s">
        <v>29</v>
      </c>
      <c r="D1376" t="s">
        <v>279</v>
      </c>
      <c r="E1376" t="s">
        <v>161</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25">
      <c r="A1377" t="s">
        <v>311</v>
      </c>
      <c r="B1377" t="s">
        <v>11</v>
      </c>
      <c r="C1377" t="s">
        <v>29</v>
      </c>
      <c r="D1377" t="s">
        <v>279</v>
      </c>
      <c r="E1377" t="s">
        <v>163</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25">
      <c r="A1378" t="s">
        <v>311</v>
      </c>
      <c r="B1378" t="s">
        <v>11</v>
      </c>
      <c r="C1378" t="s">
        <v>29</v>
      </c>
      <c r="D1378" t="s">
        <v>279</v>
      </c>
      <c r="E1378" t="s">
        <v>164</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25">
      <c r="A1379" t="s">
        <v>311</v>
      </c>
      <c r="B1379" t="s">
        <v>11</v>
      </c>
      <c r="C1379" t="s">
        <v>29</v>
      </c>
      <c r="D1379" t="s">
        <v>279</v>
      </c>
      <c r="E1379" t="s">
        <v>166</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25">
      <c r="A1380" t="s">
        <v>311</v>
      </c>
      <c r="B1380" t="s">
        <v>11</v>
      </c>
      <c r="C1380" t="s">
        <v>29</v>
      </c>
      <c r="D1380" t="s">
        <v>280</v>
      </c>
      <c r="E1380" t="s">
        <v>167</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25">
      <c r="A1381" t="s">
        <v>311</v>
      </c>
      <c r="B1381" t="s">
        <v>11</v>
      </c>
      <c r="C1381" t="s">
        <v>29</v>
      </c>
      <c r="D1381" t="s">
        <v>280</v>
      </c>
      <c r="E1381" t="s">
        <v>171</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25">
      <c r="A1382" t="s">
        <v>311</v>
      </c>
      <c r="B1382" t="s">
        <v>11</v>
      </c>
      <c r="C1382" t="s">
        <v>29</v>
      </c>
      <c r="D1382" t="s">
        <v>280</v>
      </c>
      <c r="E1382" t="s">
        <v>174</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25">
      <c r="A1383" t="s">
        <v>311</v>
      </c>
      <c r="B1383" t="s">
        <v>11</v>
      </c>
      <c r="C1383" t="s">
        <v>29</v>
      </c>
      <c r="D1383" t="s">
        <v>280</v>
      </c>
      <c r="E1383" t="s">
        <v>176</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25">
      <c r="A1384" t="s">
        <v>311</v>
      </c>
      <c r="B1384" t="s">
        <v>11</v>
      </c>
      <c r="C1384" t="s">
        <v>29</v>
      </c>
      <c r="D1384" t="s">
        <v>281</v>
      </c>
      <c r="E1384" t="s">
        <v>195</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25">
      <c r="A1385" t="s">
        <v>311</v>
      </c>
      <c r="B1385" t="s">
        <v>11</v>
      </c>
      <c r="C1385" t="s">
        <v>29</v>
      </c>
      <c r="D1385" t="s">
        <v>281</v>
      </c>
      <c r="E1385" t="s">
        <v>206</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25">
      <c r="A1386" t="s">
        <v>311</v>
      </c>
      <c r="B1386" t="s">
        <v>11</v>
      </c>
      <c r="C1386" t="s">
        <v>29</v>
      </c>
      <c r="D1386" t="s">
        <v>281</v>
      </c>
      <c r="E1386" t="s">
        <v>207</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25">
      <c r="A1387" t="s">
        <v>311</v>
      </c>
      <c r="B1387" t="s">
        <v>11</v>
      </c>
      <c r="C1387" t="s">
        <v>29</v>
      </c>
      <c r="D1387" t="s">
        <v>281</v>
      </c>
      <c r="E1387" t="s">
        <v>212</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25">
      <c r="A1388" t="s">
        <v>311</v>
      </c>
      <c r="B1388" t="s">
        <v>11</v>
      </c>
      <c r="C1388" t="s">
        <v>29</v>
      </c>
      <c r="D1388" t="s">
        <v>282</v>
      </c>
      <c r="E1388" t="s">
        <v>213</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25">
      <c r="A1389" t="s">
        <v>311</v>
      </c>
      <c r="B1389" t="s">
        <v>11</v>
      </c>
      <c r="C1389" t="s">
        <v>29</v>
      </c>
      <c r="D1389" t="s">
        <v>282</v>
      </c>
      <c r="E1389" t="s">
        <v>214</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25">
      <c r="A1390" t="s">
        <v>311</v>
      </c>
      <c r="B1390" t="s">
        <v>11</v>
      </c>
      <c r="C1390" t="s">
        <v>29</v>
      </c>
      <c r="D1390" t="s">
        <v>282</v>
      </c>
      <c r="E1390" t="s">
        <v>215</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25">
      <c r="A1391" t="s">
        <v>311</v>
      </c>
      <c r="B1391" t="s">
        <v>11</v>
      </c>
      <c r="C1391" t="s">
        <v>29</v>
      </c>
      <c r="D1391" t="s">
        <v>282</v>
      </c>
      <c r="E1391" t="s">
        <v>217</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25">
      <c r="A1392" t="s">
        <v>311</v>
      </c>
      <c r="B1392" t="s">
        <v>11</v>
      </c>
      <c r="C1392" t="s">
        <v>29</v>
      </c>
      <c r="D1392" t="s">
        <v>283</v>
      </c>
      <c r="E1392" t="s">
        <v>219</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25">
      <c r="A1393" t="s">
        <v>311</v>
      </c>
      <c r="B1393" t="s">
        <v>11</v>
      </c>
      <c r="C1393" t="s">
        <v>29</v>
      </c>
      <c r="D1393" t="s">
        <v>283</v>
      </c>
      <c r="E1393" t="s">
        <v>221</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25">
      <c r="A1394" t="s">
        <v>311</v>
      </c>
      <c r="B1394" t="s">
        <v>11</v>
      </c>
      <c r="C1394" t="s">
        <v>29</v>
      </c>
      <c r="D1394" t="s">
        <v>283</v>
      </c>
      <c r="E1394" t="s">
        <v>222</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25">
      <c r="A1395" t="s">
        <v>311</v>
      </c>
      <c r="B1395" t="s">
        <v>11</v>
      </c>
      <c r="C1395" t="s">
        <v>29</v>
      </c>
      <c r="D1395" t="s">
        <v>283</v>
      </c>
      <c r="E1395" t="s">
        <v>224</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25">
      <c r="A1396" t="s">
        <v>311</v>
      </c>
      <c r="B1396" t="s">
        <v>11</v>
      </c>
      <c r="C1396" t="s">
        <v>29</v>
      </c>
      <c r="D1396" t="s">
        <v>284</v>
      </c>
      <c r="E1396" t="s">
        <v>225</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25">
      <c r="A1397" t="s">
        <v>311</v>
      </c>
      <c r="B1397" t="s">
        <v>11</v>
      </c>
      <c r="C1397" t="s">
        <v>29</v>
      </c>
      <c r="D1397" t="s">
        <v>284</v>
      </c>
      <c r="E1397" t="s">
        <v>226</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25">
      <c r="A1398" t="s">
        <v>311</v>
      </c>
      <c r="B1398" t="s">
        <v>11</v>
      </c>
      <c r="C1398" t="s">
        <v>29</v>
      </c>
      <c r="D1398" t="s">
        <v>284</v>
      </c>
      <c r="E1398" t="s">
        <v>229</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25">
      <c r="A1399" t="s">
        <v>311</v>
      </c>
      <c r="B1399" t="s">
        <v>11</v>
      </c>
      <c r="C1399" t="s">
        <v>29</v>
      </c>
      <c r="D1399" t="s">
        <v>284</v>
      </c>
      <c r="E1399" t="s">
        <v>231</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25">
      <c r="A1400" t="s">
        <v>311</v>
      </c>
      <c r="B1400" t="s">
        <v>11</v>
      </c>
      <c r="C1400" t="s">
        <v>29</v>
      </c>
      <c r="D1400" t="s">
        <v>285</v>
      </c>
      <c r="E1400" t="s">
        <v>232</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25">
      <c r="A1401" t="s">
        <v>311</v>
      </c>
      <c r="B1401" t="s">
        <v>11</v>
      </c>
      <c r="C1401" t="s">
        <v>29</v>
      </c>
      <c r="D1401" t="s">
        <v>285</v>
      </c>
      <c r="E1401" t="s">
        <v>233</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25">
      <c r="A1402" t="s">
        <v>311</v>
      </c>
      <c r="B1402" t="s">
        <v>11</v>
      </c>
      <c r="C1402" t="s">
        <v>29</v>
      </c>
      <c r="D1402" t="s">
        <v>285</v>
      </c>
      <c r="E1402" t="s">
        <v>235</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25">
      <c r="A1403" t="s">
        <v>311</v>
      </c>
      <c r="B1403" t="s">
        <v>11</v>
      </c>
      <c r="C1403" t="s">
        <v>29</v>
      </c>
      <c r="D1403" t="s">
        <v>285</v>
      </c>
      <c r="E1403" t="s">
        <v>244</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25">
      <c r="A1404" t="s">
        <v>311</v>
      </c>
      <c r="B1404" t="s">
        <v>11</v>
      </c>
      <c r="C1404" t="s">
        <v>29</v>
      </c>
      <c r="D1404" t="s">
        <v>286</v>
      </c>
      <c r="E1404" t="s">
        <v>247</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25">
      <c r="A1405" t="s">
        <v>312</v>
      </c>
      <c r="B1405" t="s">
        <v>43</v>
      </c>
      <c r="C1405" t="s">
        <v>29</v>
      </c>
      <c r="D1405" t="s">
        <v>271</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25">
      <c r="A1406" t="s">
        <v>312</v>
      </c>
      <c r="B1406" t="s">
        <v>43</v>
      </c>
      <c r="C1406" t="s">
        <v>29</v>
      </c>
      <c r="D1406" t="s">
        <v>271</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25">
      <c r="A1407" t="s">
        <v>312</v>
      </c>
      <c r="B1407" t="s">
        <v>43</v>
      </c>
      <c r="C1407" t="s">
        <v>29</v>
      </c>
      <c r="D1407" t="s">
        <v>271</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25">
      <c r="A1408" t="s">
        <v>312</v>
      </c>
      <c r="B1408" t="s">
        <v>43</v>
      </c>
      <c r="C1408" t="s">
        <v>29</v>
      </c>
      <c r="D1408" t="s">
        <v>271</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25">
      <c r="A1409" t="s">
        <v>312</v>
      </c>
      <c r="B1409" t="s">
        <v>43</v>
      </c>
      <c r="C1409" t="s">
        <v>29</v>
      </c>
      <c r="D1409" t="s">
        <v>272</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25">
      <c r="A1410" t="s">
        <v>312</v>
      </c>
      <c r="B1410" t="s">
        <v>43</v>
      </c>
      <c r="C1410" t="s">
        <v>29</v>
      </c>
      <c r="D1410" t="s">
        <v>272</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25">
      <c r="A1411" t="s">
        <v>312</v>
      </c>
      <c r="B1411" t="s">
        <v>43</v>
      </c>
      <c r="C1411" t="s">
        <v>29</v>
      </c>
      <c r="D1411" t="s">
        <v>272</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25">
      <c r="A1412" t="s">
        <v>312</v>
      </c>
      <c r="B1412" t="s">
        <v>43</v>
      </c>
      <c r="C1412" t="s">
        <v>29</v>
      </c>
      <c r="D1412" t="s">
        <v>272</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25">
      <c r="A1413" t="s">
        <v>312</v>
      </c>
      <c r="B1413" t="s">
        <v>43</v>
      </c>
      <c r="C1413" t="s">
        <v>29</v>
      </c>
      <c r="D1413" t="s">
        <v>273</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25">
      <c r="A1414" t="s">
        <v>312</v>
      </c>
      <c r="B1414" t="s">
        <v>43</v>
      </c>
      <c r="C1414" t="s">
        <v>29</v>
      </c>
      <c r="D1414" t="s">
        <v>273</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25">
      <c r="A1415" t="s">
        <v>312</v>
      </c>
      <c r="B1415" t="s">
        <v>43</v>
      </c>
      <c r="C1415" t="s">
        <v>29</v>
      </c>
      <c r="D1415" t="s">
        <v>273</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25">
      <c r="A1416" t="s">
        <v>312</v>
      </c>
      <c r="B1416" t="s">
        <v>43</v>
      </c>
      <c r="C1416" t="s">
        <v>29</v>
      </c>
      <c r="D1416" t="s">
        <v>273</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25">
      <c r="A1417" t="s">
        <v>312</v>
      </c>
      <c r="B1417" t="s">
        <v>43</v>
      </c>
      <c r="C1417" t="s">
        <v>29</v>
      </c>
      <c r="D1417" t="s">
        <v>274</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25">
      <c r="A1418" t="s">
        <v>312</v>
      </c>
      <c r="B1418" t="s">
        <v>43</v>
      </c>
      <c r="C1418" t="s">
        <v>29</v>
      </c>
      <c r="D1418" t="s">
        <v>274</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25">
      <c r="A1419" t="s">
        <v>312</v>
      </c>
      <c r="B1419" t="s">
        <v>43</v>
      </c>
      <c r="C1419" t="s">
        <v>29</v>
      </c>
      <c r="D1419" t="s">
        <v>274</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25">
      <c r="A1420" t="s">
        <v>312</v>
      </c>
      <c r="B1420" t="s">
        <v>43</v>
      </c>
      <c r="C1420" t="s">
        <v>29</v>
      </c>
      <c r="D1420" t="s">
        <v>274</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25">
      <c r="A1421" t="s">
        <v>312</v>
      </c>
      <c r="B1421" t="s">
        <v>43</v>
      </c>
      <c r="C1421" t="s">
        <v>29</v>
      </c>
      <c r="D1421" t="s">
        <v>275</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25">
      <c r="A1422" t="s">
        <v>312</v>
      </c>
      <c r="B1422" t="s">
        <v>43</v>
      </c>
      <c r="C1422" t="s">
        <v>29</v>
      </c>
      <c r="D1422" t="s">
        <v>275</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25">
      <c r="A1423" t="s">
        <v>312</v>
      </c>
      <c r="B1423" t="s">
        <v>43</v>
      </c>
      <c r="C1423" t="s">
        <v>29</v>
      </c>
      <c r="D1423" t="s">
        <v>275</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25">
      <c r="A1424" t="s">
        <v>312</v>
      </c>
      <c r="B1424" t="s">
        <v>43</v>
      </c>
      <c r="C1424" t="s">
        <v>29</v>
      </c>
      <c r="D1424" t="s">
        <v>275</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25">
      <c r="A1425" t="s">
        <v>312</v>
      </c>
      <c r="B1425" t="s">
        <v>43</v>
      </c>
      <c r="C1425" t="s">
        <v>29</v>
      </c>
      <c r="D1425" t="s">
        <v>276</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25">
      <c r="A1426" t="s">
        <v>312</v>
      </c>
      <c r="B1426" t="s">
        <v>43</v>
      </c>
      <c r="C1426" t="s">
        <v>29</v>
      </c>
      <c r="D1426" t="s">
        <v>276</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25">
      <c r="A1427" t="s">
        <v>312</v>
      </c>
      <c r="B1427" t="s">
        <v>43</v>
      </c>
      <c r="C1427" t="s">
        <v>29</v>
      </c>
      <c r="D1427" t="s">
        <v>276</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25">
      <c r="A1428" t="s">
        <v>312</v>
      </c>
      <c r="B1428" t="s">
        <v>43</v>
      </c>
      <c r="C1428" t="s">
        <v>29</v>
      </c>
      <c r="D1428" t="s">
        <v>276</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25">
      <c r="A1429" t="s">
        <v>312</v>
      </c>
      <c r="B1429" t="s">
        <v>43</v>
      </c>
      <c r="C1429" t="s">
        <v>29</v>
      </c>
      <c r="D1429" t="s">
        <v>277</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25">
      <c r="A1430" t="s">
        <v>312</v>
      </c>
      <c r="B1430" t="s">
        <v>43</v>
      </c>
      <c r="C1430" t="s">
        <v>29</v>
      </c>
      <c r="D1430" t="s">
        <v>277</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25">
      <c r="A1431" t="s">
        <v>312</v>
      </c>
      <c r="B1431" t="s">
        <v>43</v>
      </c>
      <c r="C1431" t="s">
        <v>29</v>
      </c>
      <c r="D1431" t="s">
        <v>277</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25">
      <c r="A1432" t="s">
        <v>312</v>
      </c>
      <c r="B1432" t="s">
        <v>43</v>
      </c>
      <c r="C1432" t="s">
        <v>29</v>
      </c>
      <c r="D1432" t="s">
        <v>277</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25">
      <c r="A1433" t="s">
        <v>312</v>
      </c>
      <c r="B1433" t="s">
        <v>43</v>
      </c>
      <c r="C1433" t="s">
        <v>29</v>
      </c>
      <c r="D1433" t="s">
        <v>278</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25">
      <c r="A1434" t="s">
        <v>312</v>
      </c>
      <c r="B1434" t="s">
        <v>43</v>
      </c>
      <c r="C1434" t="s">
        <v>29</v>
      </c>
      <c r="D1434" t="s">
        <v>278</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25">
      <c r="A1435" t="s">
        <v>312</v>
      </c>
      <c r="B1435" t="s">
        <v>43</v>
      </c>
      <c r="C1435" t="s">
        <v>29</v>
      </c>
      <c r="D1435" t="s">
        <v>278</v>
      </c>
      <c r="E1435" t="s">
        <v>146</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25">
      <c r="A1436" t="s">
        <v>312</v>
      </c>
      <c r="B1436" t="s">
        <v>43</v>
      </c>
      <c r="C1436" t="s">
        <v>29</v>
      </c>
      <c r="D1436" t="s">
        <v>278</v>
      </c>
      <c r="E1436" t="s">
        <v>147</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25">
      <c r="A1437" t="s">
        <v>312</v>
      </c>
      <c r="B1437" t="s">
        <v>43</v>
      </c>
      <c r="C1437" t="s">
        <v>29</v>
      </c>
      <c r="D1437" t="s">
        <v>279</v>
      </c>
      <c r="E1437" t="s">
        <v>161</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25">
      <c r="A1438" t="s">
        <v>312</v>
      </c>
      <c r="B1438" t="s">
        <v>43</v>
      </c>
      <c r="C1438" t="s">
        <v>29</v>
      </c>
      <c r="D1438" t="s">
        <v>279</v>
      </c>
      <c r="E1438" t="s">
        <v>163</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25">
      <c r="A1439" t="s">
        <v>312</v>
      </c>
      <c r="B1439" t="s">
        <v>43</v>
      </c>
      <c r="C1439" t="s">
        <v>29</v>
      </c>
      <c r="D1439" t="s">
        <v>279</v>
      </c>
      <c r="E1439" t="s">
        <v>164</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25">
      <c r="A1440" t="s">
        <v>312</v>
      </c>
      <c r="B1440" t="s">
        <v>43</v>
      </c>
      <c r="C1440" t="s">
        <v>29</v>
      </c>
      <c r="D1440" t="s">
        <v>279</v>
      </c>
      <c r="E1440" t="s">
        <v>166</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25">
      <c r="A1441" t="s">
        <v>312</v>
      </c>
      <c r="B1441" t="s">
        <v>43</v>
      </c>
      <c r="C1441" t="s">
        <v>29</v>
      </c>
      <c r="D1441" t="s">
        <v>280</v>
      </c>
      <c r="E1441" t="s">
        <v>167</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25">
      <c r="A1442" t="s">
        <v>312</v>
      </c>
      <c r="B1442" t="s">
        <v>43</v>
      </c>
      <c r="C1442" t="s">
        <v>29</v>
      </c>
      <c r="D1442" t="s">
        <v>280</v>
      </c>
      <c r="E1442" t="s">
        <v>171</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25">
      <c r="A1443" t="s">
        <v>312</v>
      </c>
      <c r="B1443" t="s">
        <v>43</v>
      </c>
      <c r="C1443" t="s">
        <v>29</v>
      </c>
      <c r="D1443" t="s">
        <v>280</v>
      </c>
      <c r="E1443" t="s">
        <v>174</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25">
      <c r="A1444" t="s">
        <v>312</v>
      </c>
      <c r="B1444" t="s">
        <v>43</v>
      </c>
      <c r="C1444" t="s">
        <v>29</v>
      </c>
      <c r="D1444" t="s">
        <v>280</v>
      </c>
      <c r="E1444" t="s">
        <v>176</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25">
      <c r="A1445" t="s">
        <v>312</v>
      </c>
      <c r="B1445" t="s">
        <v>43</v>
      </c>
      <c r="C1445" t="s">
        <v>29</v>
      </c>
      <c r="D1445" t="s">
        <v>281</v>
      </c>
      <c r="E1445" t="s">
        <v>195</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25">
      <c r="A1446" t="s">
        <v>312</v>
      </c>
      <c r="B1446" t="s">
        <v>43</v>
      </c>
      <c r="C1446" t="s">
        <v>29</v>
      </c>
      <c r="D1446" t="s">
        <v>281</v>
      </c>
      <c r="E1446" t="s">
        <v>206</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25">
      <c r="A1447" t="s">
        <v>312</v>
      </c>
      <c r="B1447" t="s">
        <v>43</v>
      </c>
      <c r="C1447" t="s">
        <v>29</v>
      </c>
      <c r="D1447" t="s">
        <v>281</v>
      </c>
      <c r="E1447" t="s">
        <v>207</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25">
      <c r="A1448" t="s">
        <v>312</v>
      </c>
      <c r="B1448" t="s">
        <v>43</v>
      </c>
      <c r="C1448" t="s">
        <v>29</v>
      </c>
      <c r="D1448" t="s">
        <v>281</v>
      </c>
      <c r="E1448" t="s">
        <v>212</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25">
      <c r="A1449" t="s">
        <v>312</v>
      </c>
      <c r="B1449" t="s">
        <v>43</v>
      </c>
      <c r="C1449" t="s">
        <v>29</v>
      </c>
      <c r="D1449" t="s">
        <v>282</v>
      </c>
      <c r="E1449" t="s">
        <v>213</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25">
      <c r="A1450" t="s">
        <v>312</v>
      </c>
      <c r="B1450" t="s">
        <v>43</v>
      </c>
      <c r="C1450" t="s">
        <v>29</v>
      </c>
      <c r="D1450" t="s">
        <v>282</v>
      </c>
      <c r="E1450" t="s">
        <v>214</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25">
      <c r="A1451" t="s">
        <v>312</v>
      </c>
      <c r="B1451" t="s">
        <v>43</v>
      </c>
      <c r="C1451" t="s">
        <v>29</v>
      </c>
      <c r="D1451" t="s">
        <v>282</v>
      </c>
      <c r="E1451" t="s">
        <v>215</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25">
      <c r="A1452" t="s">
        <v>312</v>
      </c>
      <c r="B1452" t="s">
        <v>43</v>
      </c>
      <c r="C1452" t="s">
        <v>29</v>
      </c>
      <c r="D1452" t="s">
        <v>282</v>
      </c>
      <c r="E1452" t="s">
        <v>217</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25">
      <c r="A1453" t="s">
        <v>312</v>
      </c>
      <c r="B1453" t="s">
        <v>43</v>
      </c>
      <c r="C1453" t="s">
        <v>29</v>
      </c>
      <c r="D1453" t="s">
        <v>283</v>
      </c>
      <c r="E1453" t="s">
        <v>219</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25">
      <c r="A1454" t="s">
        <v>312</v>
      </c>
      <c r="B1454" t="s">
        <v>43</v>
      </c>
      <c r="C1454" t="s">
        <v>29</v>
      </c>
      <c r="D1454" t="s">
        <v>283</v>
      </c>
      <c r="E1454" t="s">
        <v>221</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25">
      <c r="A1455" t="s">
        <v>312</v>
      </c>
      <c r="B1455" t="s">
        <v>43</v>
      </c>
      <c r="C1455" t="s">
        <v>29</v>
      </c>
      <c r="D1455" t="s">
        <v>283</v>
      </c>
      <c r="E1455" t="s">
        <v>222</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25">
      <c r="A1456" t="s">
        <v>312</v>
      </c>
      <c r="B1456" t="s">
        <v>43</v>
      </c>
      <c r="C1456" t="s">
        <v>29</v>
      </c>
      <c r="D1456" t="s">
        <v>283</v>
      </c>
      <c r="E1456" t="s">
        <v>224</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25">
      <c r="A1457" t="s">
        <v>312</v>
      </c>
      <c r="B1457" t="s">
        <v>43</v>
      </c>
      <c r="C1457" t="s">
        <v>29</v>
      </c>
      <c r="D1457" t="s">
        <v>284</v>
      </c>
      <c r="E1457" t="s">
        <v>225</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25">
      <c r="A1458" t="s">
        <v>312</v>
      </c>
      <c r="B1458" t="s">
        <v>43</v>
      </c>
      <c r="C1458" t="s">
        <v>29</v>
      </c>
      <c r="D1458" t="s">
        <v>284</v>
      </c>
      <c r="E1458" t="s">
        <v>226</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25">
      <c r="A1459" t="s">
        <v>312</v>
      </c>
      <c r="B1459" t="s">
        <v>43</v>
      </c>
      <c r="C1459" t="s">
        <v>29</v>
      </c>
      <c r="D1459" t="s">
        <v>284</v>
      </c>
      <c r="E1459" t="s">
        <v>229</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25">
      <c r="A1460" t="s">
        <v>312</v>
      </c>
      <c r="B1460" t="s">
        <v>43</v>
      </c>
      <c r="C1460" t="s">
        <v>29</v>
      </c>
      <c r="D1460" t="s">
        <v>284</v>
      </c>
      <c r="E1460" t="s">
        <v>231</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25">
      <c r="A1461" t="s">
        <v>312</v>
      </c>
      <c r="B1461" t="s">
        <v>43</v>
      </c>
      <c r="C1461" t="s">
        <v>29</v>
      </c>
      <c r="D1461" t="s">
        <v>285</v>
      </c>
      <c r="E1461" t="s">
        <v>232</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25">
      <c r="A1462" t="s">
        <v>312</v>
      </c>
      <c r="B1462" t="s">
        <v>43</v>
      </c>
      <c r="C1462" t="s">
        <v>29</v>
      </c>
      <c r="D1462" t="s">
        <v>285</v>
      </c>
      <c r="E1462" t="s">
        <v>233</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25">
      <c r="A1463" t="s">
        <v>312</v>
      </c>
      <c r="B1463" t="s">
        <v>43</v>
      </c>
      <c r="C1463" t="s">
        <v>29</v>
      </c>
      <c r="D1463" t="s">
        <v>285</v>
      </c>
      <c r="E1463" t="s">
        <v>235</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25">
      <c r="A1464" t="s">
        <v>312</v>
      </c>
      <c r="B1464" t="s">
        <v>43</v>
      </c>
      <c r="C1464" t="s">
        <v>29</v>
      </c>
      <c r="D1464" t="s">
        <v>285</v>
      </c>
      <c r="E1464" t="s">
        <v>244</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25">
      <c r="A1465" t="s">
        <v>312</v>
      </c>
      <c r="B1465" t="s">
        <v>43</v>
      </c>
      <c r="C1465" t="s">
        <v>29</v>
      </c>
      <c r="D1465" t="s">
        <v>286</v>
      </c>
      <c r="E1465" t="s">
        <v>247</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25">
      <c r="A1466" t="s">
        <v>313</v>
      </c>
      <c r="B1466" t="s">
        <v>12</v>
      </c>
      <c r="C1466" t="s">
        <v>29</v>
      </c>
      <c r="D1466" t="s">
        <v>271</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25">
      <c r="A1467" t="s">
        <v>313</v>
      </c>
      <c r="B1467" t="s">
        <v>12</v>
      </c>
      <c r="C1467" t="s">
        <v>29</v>
      </c>
      <c r="D1467" t="s">
        <v>271</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25">
      <c r="A1468" t="s">
        <v>313</v>
      </c>
      <c r="B1468" t="s">
        <v>12</v>
      </c>
      <c r="C1468" t="s">
        <v>29</v>
      </c>
      <c r="D1468" t="s">
        <v>271</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25">
      <c r="A1469" t="s">
        <v>313</v>
      </c>
      <c r="B1469" t="s">
        <v>12</v>
      </c>
      <c r="C1469" t="s">
        <v>29</v>
      </c>
      <c r="D1469" t="s">
        <v>271</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25">
      <c r="A1470" t="s">
        <v>313</v>
      </c>
      <c r="B1470" t="s">
        <v>12</v>
      </c>
      <c r="C1470" t="s">
        <v>29</v>
      </c>
      <c r="D1470" t="s">
        <v>272</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25">
      <c r="A1471" t="s">
        <v>313</v>
      </c>
      <c r="B1471" t="s">
        <v>12</v>
      </c>
      <c r="C1471" t="s">
        <v>29</v>
      </c>
      <c r="D1471" t="s">
        <v>272</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25">
      <c r="A1472" t="s">
        <v>313</v>
      </c>
      <c r="B1472" t="s">
        <v>12</v>
      </c>
      <c r="C1472" t="s">
        <v>29</v>
      </c>
      <c r="D1472" t="s">
        <v>272</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25">
      <c r="A1473" t="s">
        <v>313</v>
      </c>
      <c r="B1473" t="s">
        <v>12</v>
      </c>
      <c r="C1473" t="s">
        <v>29</v>
      </c>
      <c r="D1473" t="s">
        <v>272</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25">
      <c r="A1474" t="s">
        <v>313</v>
      </c>
      <c r="B1474" t="s">
        <v>12</v>
      </c>
      <c r="C1474" t="s">
        <v>29</v>
      </c>
      <c r="D1474" t="s">
        <v>273</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25">
      <c r="A1475" t="s">
        <v>313</v>
      </c>
      <c r="B1475" t="s">
        <v>12</v>
      </c>
      <c r="C1475" t="s">
        <v>29</v>
      </c>
      <c r="D1475" t="s">
        <v>273</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25">
      <c r="A1476" t="s">
        <v>313</v>
      </c>
      <c r="B1476" t="s">
        <v>12</v>
      </c>
      <c r="C1476" t="s">
        <v>29</v>
      </c>
      <c r="D1476" t="s">
        <v>273</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25">
      <c r="A1477" t="s">
        <v>313</v>
      </c>
      <c r="B1477" t="s">
        <v>12</v>
      </c>
      <c r="C1477" t="s">
        <v>29</v>
      </c>
      <c r="D1477" t="s">
        <v>273</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25">
      <c r="A1478" t="s">
        <v>313</v>
      </c>
      <c r="B1478" t="s">
        <v>12</v>
      </c>
      <c r="C1478" t="s">
        <v>29</v>
      </c>
      <c r="D1478" t="s">
        <v>274</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25">
      <c r="A1479" t="s">
        <v>313</v>
      </c>
      <c r="B1479" t="s">
        <v>12</v>
      </c>
      <c r="C1479" t="s">
        <v>29</v>
      </c>
      <c r="D1479" t="s">
        <v>274</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25">
      <c r="A1480" t="s">
        <v>313</v>
      </c>
      <c r="B1480" t="s">
        <v>12</v>
      </c>
      <c r="C1480" t="s">
        <v>29</v>
      </c>
      <c r="D1480" t="s">
        <v>274</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25">
      <c r="A1481" t="s">
        <v>313</v>
      </c>
      <c r="B1481" t="s">
        <v>12</v>
      </c>
      <c r="C1481" t="s">
        <v>29</v>
      </c>
      <c r="D1481" t="s">
        <v>274</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25">
      <c r="A1482" t="s">
        <v>313</v>
      </c>
      <c r="B1482" t="s">
        <v>12</v>
      </c>
      <c r="C1482" t="s">
        <v>29</v>
      </c>
      <c r="D1482" t="s">
        <v>275</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25">
      <c r="A1483" t="s">
        <v>313</v>
      </c>
      <c r="B1483" t="s">
        <v>12</v>
      </c>
      <c r="C1483" t="s">
        <v>29</v>
      </c>
      <c r="D1483" t="s">
        <v>275</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25">
      <c r="A1484" t="s">
        <v>313</v>
      </c>
      <c r="B1484" t="s">
        <v>12</v>
      </c>
      <c r="C1484" t="s">
        <v>29</v>
      </c>
      <c r="D1484" t="s">
        <v>275</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25">
      <c r="A1485" t="s">
        <v>313</v>
      </c>
      <c r="B1485" t="s">
        <v>12</v>
      </c>
      <c r="C1485" t="s">
        <v>29</v>
      </c>
      <c r="D1485" t="s">
        <v>275</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25">
      <c r="A1486" t="s">
        <v>313</v>
      </c>
      <c r="B1486" t="s">
        <v>12</v>
      </c>
      <c r="C1486" t="s">
        <v>29</v>
      </c>
      <c r="D1486" t="s">
        <v>276</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25">
      <c r="A1487" t="s">
        <v>313</v>
      </c>
      <c r="B1487" t="s">
        <v>12</v>
      </c>
      <c r="C1487" t="s">
        <v>29</v>
      </c>
      <c r="D1487" t="s">
        <v>276</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25">
      <c r="A1488" t="s">
        <v>313</v>
      </c>
      <c r="B1488" t="s">
        <v>12</v>
      </c>
      <c r="C1488" t="s">
        <v>29</v>
      </c>
      <c r="D1488" t="s">
        <v>276</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25">
      <c r="A1489" t="s">
        <v>313</v>
      </c>
      <c r="B1489" t="s">
        <v>12</v>
      </c>
      <c r="C1489" t="s">
        <v>29</v>
      </c>
      <c r="D1489" t="s">
        <v>276</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25">
      <c r="A1490" t="s">
        <v>313</v>
      </c>
      <c r="B1490" t="s">
        <v>12</v>
      </c>
      <c r="C1490" t="s">
        <v>29</v>
      </c>
      <c r="D1490" t="s">
        <v>277</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25">
      <c r="A1491" t="s">
        <v>313</v>
      </c>
      <c r="B1491" t="s">
        <v>12</v>
      </c>
      <c r="C1491" t="s">
        <v>29</v>
      </c>
      <c r="D1491" t="s">
        <v>277</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25">
      <c r="A1492" t="s">
        <v>313</v>
      </c>
      <c r="B1492" t="s">
        <v>12</v>
      </c>
      <c r="C1492" t="s">
        <v>29</v>
      </c>
      <c r="D1492" t="s">
        <v>277</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25">
      <c r="A1493" t="s">
        <v>313</v>
      </c>
      <c r="B1493" t="s">
        <v>12</v>
      </c>
      <c r="C1493" t="s">
        <v>29</v>
      </c>
      <c r="D1493" t="s">
        <v>277</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25">
      <c r="A1494" t="s">
        <v>313</v>
      </c>
      <c r="B1494" t="s">
        <v>12</v>
      </c>
      <c r="C1494" t="s">
        <v>29</v>
      </c>
      <c r="D1494" t="s">
        <v>278</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25">
      <c r="A1495" t="s">
        <v>313</v>
      </c>
      <c r="B1495" t="s">
        <v>12</v>
      </c>
      <c r="C1495" t="s">
        <v>29</v>
      </c>
      <c r="D1495" t="s">
        <v>278</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25">
      <c r="A1496" t="s">
        <v>313</v>
      </c>
      <c r="B1496" t="s">
        <v>12</v>
      </c>
      <c r="C1496" t="s">
        <v>29</v>
      </c>
      <c r="D1496" t="s">
        <v>278</v>
      </c>
      <c r="E1496" t="s">
        <v>146</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25">
      <c r="A1497" t="s">
        <v>313</v>
      </c>
      <c r="B1497" t="s">
        <v>12</v>
      </c>
      <c r="C1497" t="s">
        <v>29</v>
      </c>
      <c r="D1497" t="s">
        <v>278</v>
      </c>
      <c r="E1497" t="s">
        <v>147</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25">
      <c r="A1498" t="s">
        <v>313</v>
      </c>
      <c r="B1498" t="s">
        <v>12</v>
      </c>
      <c r="C1498" t="s">
        <v>29</v>
      </c>
      <c r="D1498" t="s">
        <v>279</v>
      </c>
      <c r="E1498" t="s">
        <v>161</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25">
      <c r="A1499" t="s">
        <v>313</v>
      </c>
      <c r="B1499" t="s">
        <v>12</v>
      </c>
      <c r="C1499" t="s">
        <v>29</v>
      </c>
      <c r="D1499" t="s">
        <v>279</v>
      </c>
      <c r="E1499" t="s">
        <v>163</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25">
      <c r="A1500" t="s">
        <v>313</v>
      </c>
      <c r="B1500" t="s">
        <v>12</v>
      </c>
      <c r="C1500" t="s">
        <v>29</v>
      </c>
      <c r="D1500" t="s">
        <v>279</v>
      </c>
      <c r="E1500" t="s">
        <v>164</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25">
      <c r="A1501" t="s">
        <v>313</v>
      </c>
      <c r="B1501" t="s">
        <v>12</v>
      </c>
      <c r="C1501" t="s">
        <v>29</v>
      </c>
      <c r="D1501" t="s">
        <v>279</v>
      </c>
      <c r="E1501" t="s">
        <v>166</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25">
      <c r="A1502" t="s">
        <v>313</v>
      </c>
      <c r="B1502" t="s">
        <v>12</v>
      </c>
      <c r="C1502" t="s">
        <v>29</v>
      </c>
      <c r="D1502" t="s">
        <v>280</v>
      </c>
      <c r="E1502" t="s">
        <v>167</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25">
      <c r="A1503" t="s">
        <v>313</v>
      </c>
      <c r="B1503" t="s">
        <v>12</v>
      </c>
      <c r="C1503" t="s">
        <v>29</v>
      </c>
      <c r="D1503" t="s">
        <v>280</v>
      </c>
      <c r="E1503" t="s">
        <v>171</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25">
      <c r="A1504" t="s">
        <v>313</v>
      </c>
      <c r="B1504" t="s">
        <v>12</v>
      </c>
      <c r="C1504" t="s">
        <v>29</v>
      </c>
      <c r="D1504" t="s">
        <v>280</v>
      </c>
      <c r="E1504" t="s">
        <v>174</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25">
      <c r="A1505" t="s">
        <v>313</v>
      </c>
      <c r="B1505" t="s">
        <v>12</v>
      </c>
      <c r="C1505" t="s">
        <v>29</v>
      </c>
      <c r="D1505" t="s">
        <v>280</v>
      </c>
      <c r="E1505" t="s">
        <v>176</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25">
      <c r="A1506" t="s">
        <v>313</v>
      </c>
      <c r="B1506" t="s">
        <v>12</v>
      </c>
      <c r="C1506" t="s">
        <v>29</v>
      </c>
      <c r="D1506" t="s">
        <v>281</v>
      </c>
      <c r="E1506" t="s">
        <v>195</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25">
      <c r="A1507" t="s">
        <v>313</v>
      </c>
      <c r="B1507" t="s">
        <v>12</v>
      </c>
      <c r="C1507" t="s">
        <v>29</v>
      </c>
      <c r="D1507" t="s">
        <v>281</v>
      </c>
      <c r="E1507" t="s">
        <v>206</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25">
      <c r="A1508" t="s">
        <v>313</v>
      </c>
      <c r="B1508" t="s">
        <v>12</v>
      </c>
      <c r="C1508" t="s">
        <v>29</v>
      </c>
      <c r="D1508" t="s">
        <v>281</v>
      </c>
      <c r="E1508" t="s">
        <v>207</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25">
      <c r="A1509" t="s">
        <v>313</v>
      </c>
      <c r="B1509" t="s">
        <v>12</v>
      </c>
      <c r="C1509" t="s">
        <v>29</v>
      </c>
      <c r="D1509" t="s">
        <v>281</v>
      </c>
      <c r="E1509" t="s">
        <v>212</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25">
      <c r="A1510" t="s">
        <v>313</v>
      </c>
      <c r="B1510" t="s">
        <v>12</v>
      </c>
      <c r="C1510" t="s">
        <v>29</v>
      </c>
      <c r="D1510" t="s">
        <v>282</v>
      </c>
      <c r="E1510" t="s">
        <v>213</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25">
      <c r="A1511" t="s">
        <v>313</v>
      </c>
      <c r="B1511" t="s">
        <v>12</v>
      </c>
      <c r="C1511" t="s">
        <v>29</v>
      </c>
      <c r="D1511" t="s">
        <v>282</v>
      </c>
      <c r="E1511" t="s">
        <v>214</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25">
      <c r="A1512" t="s">
        <v>313</v>
      </c>
      <c r="B1512" t="s">
        <v>12</v>
      </c>
      <c r="C1512" t="s">
        <v>29</v>
      </c>
      <c r="D1512" t="s">
        <v>282</v>
      </c>
      <c r="E1512" t="s">
        <v>215</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25">
      <c r="A1513" t="s">
        <v>313</v>
      </c>
      <c r="B1513" t="s">
        <v>12</v>
      </c>
      <c r="C1513" t="s">
        <v>29</v>
      </c>
      <c r="D1513" t="s">
        <v>282</v>
      </c>
      <c r="E1513" t="s">
        <v>217</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25">
      <c r="A1514" t="s">
        <v>313</v>
      </c>
      <c r="B1514" t="s">
        <v>12</v>
      </c>
      <c r="C1514" t="s">
        <v>29</v>
      </c>
      <c r="D1514" t="s">
        <v>283</v>
      </c>
      <c r="E1514" t="s">
        <v>219</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25">
      <c r="A1515" t="s">
        <v>313</v>
      </c>
      <c r="B1515" t="s">
        <v>12</v>
      </c>
      <c r="C1515" t="s">
        <v>29</v>
      </c>
      <c r="D1515" t="s">
        <v>283</v>
      </c>
      <c r="E1515" t="s">
        <v>221</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25">
      <c r="A1516" t="s">
        <v>313</v>
      </c>
      <c r="B1516" t="s">
        <v>12</v>
      </c>
      <c r="C1516" t="s">
        <v>29</v>
      </c>
      <c r="D1516" t="s">
        <v>283</v>
      </c>
      <c r="E1516" t="s">
        <v>222</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25">
      <c r="A1517" t="s">
        <v>313</v>
      </c>
      <c r="B1517" t="s">
        <v>12</v>
      </c>
      <c r="C1517" t="s">
        <v>29</v>
      </c>
      <c r="D1517" t="s">
        <v>283</v>
      </c>
      <c r="E1517" t="s">
        <v>224</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25">
      <c r="A1518" t="s">
        <v>313</v>
      </c>
      <c r="B1518" t="s">
        <v>12</v>
      </c>
      <c r="C1518" t="s">
        <v>29</v>
      </c>
      <c r="D1518" t="s">
        <v>284</v>
      </c>
      <c r="E1518" t="s">
        <v>225</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25">
      <c r="A1519" t="s">
        <v>313</v>
      </c>
      <c r="B1519" t="s">
        <v>12</v>
      </c>
      <c r="C1519" t="s">
        <v>29</v>
      </c>
      <c r="D1519" t="s">
        <v>284</v>
      </c>
      <c r="E1519" t="s">
        <v>226</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25">
      <c r="A1520" t="s">
        <v>313</v>
      </c>
      <c r="B1520" t="s">
        <v>12</v>
      </c>
      <c r="C1520" t="s">
        <v>29</v>
      </c>
      <c r="D1520" t="s">
        <v>284</v>
      </c>
      <c r="E1520" t="s">
        <v>229</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25">
      <c r="A1521" t="s">
        <v>313</v>
      </c>
      <c r="B1521" t="s">
        <v>12</v>
      </c>
      <c r="C1521" t="s">
        <v>29</v>
      </c>
      <c r="D1521" t="s">
        <v>284</v>
      </c>
      <c r="E1521" t="s">
        <v>231</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25">
      <c r="A1522" t="s">
        <v>313</v>
      </c>
      <c r="B1522" t="s">
        <v>12</v>
      </c>
      <c r="C1522" t="s">
        <v>29</v>
      </c>
      <c r="D1522" t="s">
        <v>285</v>
      </c>
      <c r="E1522" t="s">
        <v>232</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25">
      <c r="A1523" t="s">
        <v>313</v>
      </c>
      <c r="B1523" t="s">
        <v>12</v>
      </c>
      <c r="C1523" t="s">
        <v>29</v>
      </c>
      <c r="D1523" t="s">
        <v>285</v>
      </c>
      <c r="E1523" t="s">
        <v>233</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25">
      <c r="A1524" t="s">
        <v>313</v>
      </c>
      <c r="B1524" t="s">
        <v>12</v>
      </c>
      <c r="C1524" t="s">
        <v>29</v>
      </c>
      <c r="D1524" t="s">
        <v>285</v>
      </c>
      <c r="E1524" t="s">
        <v>235</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25">
      <c r="A1525" t="s">
        <v>313</v>
      </c>
      <c r="B1525" t="s">
        <v>12</v>
      </c>
      <c r="C1525" t="s">
        <v>29</v>
      </c>
      <c r="D1525" t="s">
        <v>285</v>
      </c>
      <c r="E1525" t="s">
        <v>244</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25">
      <c r="A1526" t="s">
        <v>313</v>
      </c>
      <c r="B1526" t="s">
        <v>12</v>
      </c>
      <c r="C1526" t="s">
        <v>29</v>
      </c>
      <c r="D1526" t="s">
        <v>286</v>
      </c>
      <c r="E1526" t="s">
        <v>247</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25">
      <c r="A1527" t="s">
        <v>314</v>
      </c>
      <c r="B1527" t="s">
        <v>13</v>
      </c>
      <c r="C1527" t="s">
        <v>29</v>
      </c>
      <c r="D1527" t="s">
        <v>271</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25">
      <c r="A1528" t="s">
        <v>314</v>
      </c>
      <c r="B1528" t="s">
        <v>13</v>
      </c>
      <c r="C1528" t="s">
        <v>29</v>
      </c>
      <c r="D1528" t="s">
        <v>271</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25">
      <c r="A1529" t="s">
        <v>314</v>
      </c>
      <c r="B1529" t="s">
        <v>13</v>
      </c>
      <c r="C1529" t="s">
        <v>29</v>
      </c>
      <c r="D1529" t="s">
        <v>271</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25">
      <c r="A1530" t="s">
        <v>314</v>
      </c>
      <c r="B1530" t="s">
        <v>13</v>
      </c>
      <c r="C1530" t="s">
        <v>29</v>
      </c>
      <c r="D1530" t="s">
        <v>271</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25">
      <c r="A1531" t="s">
        <v>314</v>
      </c>
      <c r="B1531" t="s">
        <v>13</v>
      </c>
      <c r="C1531" t="s">
        <v>29</v>
      </c>
      <c r="D1531" t="s">
        <v>272</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25">
      <c r="A1532" t="s">
        <v>314</v>
      </c>
      <c r="B1532" t="s">
        <v>13</v>
      </c>
      <c r="C1532" t="s">
        <v>29</v>
      </c>
      <c r="D1532" t="s">
        <v>272</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25">
      <c r="A1533" t="s">
        <v>314</v>
      </c>
      <c r="B1533" t="s">
        <v>13</v>
      </c>
      <c r="C1533" t="s">
        <v>29</v>
      </c>
      <c r="D1533" t="s">
        <v>272</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25">
      <c r="A1534" t="s">
        <v>314</v>
      </c>
      <c r="B1534" t="s">
        <v>13</v>
      </c>
      <c r="C1534" t="s">
        <v>29</v>
      </c>
      <c r="D1534" t="s">
        <v>272</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25">
      <c r="A1535" t="s">
        <v>314</v>
      </c>
      <c r="B1535" t="s">
        <v>13</v>
      </c>
      <c r="C1535" t="s">
        <v>29</v>
      </c>
      <c r="D1535" t="s">
        <v>273</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25">
      <c r="A1536" t="s">
        <v>314</v>
      </c>
      <c r="B1536" t="s">
        <v>13</v>
      </c>
      <c r="C1536" t="s">
        <v>29</v>
      </c>
      <c r="D1536" t="s">
        <v>273</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25">
      <c r="A1537" t="s">
        <v>314</v>
      </c>
      <c r="B1537" t="s">
        <v>13</v>
      </c>
      <c r="C1537" t="s">
        <v>29</v>
      </c>
      <c r="D1537" t="s">
        <v>273</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25">
      <c r="A1538" t="s">
        <v>314</v>
      </c>
      <c r="B1538" t="s">
        <v>13</v>
      </c>
      <c r="C1538" t="s">
        <v>29</v>
      </c>
      <c r="D1538" t="s">
        <v>273</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25">
      <c r="A1539" t="s">
        <v>314</v>
      </c>
      <c r="B1539" t="s">
        <v>13</v>
      </c>
      <c r="C1539" t="s">
        <v>29</v>
      </c>
      <c r="D1539" t="s">
        <v>274</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25">
      <c r="A1540" t="s">
        <v>314</v>
      </c>
      <c r="B1540" t="s">
        <v>13</v>
      </c>
      <c r="C1540" t="s">
        <v>29</v>
      </c>
      <c r="D1540" t="s">
        <v>274</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25">
      <c r="A1541" t="s">
        <v>314</v>
      </c>
      <c r="B1541" t="s">
        <v>13</v>
      </c>
      <c r="C1541" t="s">
        <v>29</v>
      </c>
      <c r="D1541" t="s">
        <v>274</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25">
      <c r="A1542" t="s">
        <v>314</v>
      </c>
      <c r="B1542" t="s">
        <v>13</v>
      </c>
      <c r="C1542" t="s">
        <v>29</v>
      </c>
      <c r="D1542" t="s">
        <v>274</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25">
      <c r="A1543" t="s">
        <v>314</v>
      </c>
      <c r="B1543" t="s">
        <v>13</v>
      </c>
      <c r="C1543" t="s">
        <v>29</v>
      </c>
      <c r="D1543" t="s">
        <v>275</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25">
      <c r="A1544" t="s">
        <v>314</v>
      </c>
      <c r="B1544" t="s">
        <v>13</v>
      </c>
      <c r="C1544" t="s">
        <v>29</v>
      </c>
      <c r="D1544" t="s">
        <v>275</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25">
      <c r="A1545" t="s">
        <v>314</v>
      </c>
      <c r="B1545" t="s">
        <v>13</v>
      </c>
      <c r="C1545" t="s">
        <v>29</v>
      </c>
      <c r="D1545" t="s">
        <v>275</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25">
      <c r="A1546" t="s">
        <v>314</v>
      </c>
      <c r="B1546" t="s">
        <v>13</v>
      </c>
      <c r="C1546" t="s">
        <v>29</v>
      </c>
      <c r="D1546" t="s">
        <v>275</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25">
      <c r="A1547" t="s">
        <v>314</v>
      </c>
      <c r="B1547" t="s">
        <v>13</v>
      </c>
      <c r="C1547" t="s">
        <v>29</v>
      </c>
      <c r="D1547" t="s">
        <v>276</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25">
      <c r="A1548" t="s">
        <v>314</v>
      </c>
      <c r="B1548" t="s">
        <v>13</v>
      </c>
      <c r="C1548" t="s">
        <v>29</v>
      </c>
      <c r="D1548" t="s">
        <v>276</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25">
      <c r="A1549" t="s">
        <v>314</v>
      </c>
      <c r="B1549" t="s">
        <v>13</v>
      </c>
      <c r="C1549" t="s">
        <v>29</v>
      </c>
      <c r="D1549" t="s">
        <v>276</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25">
      <c r="A1550" t="s">
        <v>314</v>
      </c>
      <c r="B1550" t="s">
        <v>13</v>
      </c>
      <c r="C1550" t="s">
        <v>29</v>
      </c>
      <c r="D1550" t="s">
        <v>276</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25">
      <c r="A1551" t="s">
        <v>314</v>
      </c>
      <c r="B1551" t="s">
        <v>13</v>
      </c>
      <c r="C1551" t="s">
        <v>29</v>
      </c>
      <c r="D1551" t="s">
        <v>277</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25">
      <c r="A1552" t="s">
        <v>314</v>
      </c>
      <c r="B1552" t="s">
        <v>13</v>
      </c>
      <c r="C1552" t="s">
        <v>29</v>
      </c>
      <c r="D1552" t="s">
        <v>277</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25">
      <c r="A1553" t="s">
        <v>314</v>
      </c>
      <c r="B1553" t="s">
        <v>13</v>
      </c>
      <c r="C1553" t="s">
        <v>29</v>
      </c>
      <c r="D1553" t="s">
        <v>277</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25">
      <c r="A1554" t="s">
        <v>314</v>
      </c>
      <c r="B1554" t="s">
        <v>13</v>
      </c>
      <c r="C1554" t="s">
        <v>29</v>
      </c>
      <c r="D1554" t="s">
        <v>277</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25">
      <c r="A1555" t="s">
        <v>314</v>
      </c>
      <c r="B1555" t="s">
        <v>13</v>
      </c>
      <c r="C1555" t="s">
        <v>29</v>
      </c>
      <c r="D1555" t="s">
        <v>278</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25">
      <c r="A1556" t="s">
        <v>314</v>
      </c>
      <c r="B1556" t="s">
        <v>13</v>
      </c>
      <c r="C1556" t="s">
        <v>29</v>
      </c>
      <c r="D1556" t="s">
        <v>278</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25">
      <c r="A1557" t="s">
        <v>314</v>
      </c>
      <c r="B1557" t="s">
        <v>13</v>
      </c>
      <c r="C1557" t="s">
        <v>29</v>
      </c>
      <c r="D1557" t="s">
        <v>278</v>
      </c>
      <c r="E1557" t="s">
        <v>146</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25">
      <c r="A1558" t="s">
        <v>314</v>
      </c>
      <c r="B1558" t="s">
        <v>13</v>
      </c>
      <c r="C1558" t="s">
        <v>29</v>
      </c>
      <c r="D1558" t="s">
        <v>278</v>
      </c>
      <c r="E1558" t="s">
        <v>147</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25">
      <c r="A1559" t="s">
        <v>314</v>
      </c>
      <c r="B1559" t="s">
        <v>13</v>
      </c>
      <c r="C1559" t="s">
        <v>29</v>
      </c>
      <c r="D1559" t="s">
        <v>279</v>
      </c>
      <c r="E1559" t="s">
        <v>161</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25">
      <c r="A1560" t="s">
        <v>314</v>
      </c>
      <c r="B1560" t="s">
        <v>13</v>
      </c>
      <c r="C1560" t="s">
        <v>29</v>
      </c>
      <c r="D1560" t="s">
        <v>279</v>
      </c>
      <c r="E1560" t="s">
        <v>163</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25">
      <c r="A1561" t="s">
        <v>314</v>
      </c>
      <c r="B1561" t="s">
        <v>13</v>
      </c>
      <c r="C1561" t="s">
        <v>29</v>
      </c>
      <c r="D1561" t="s">
        <v>279</v>
      </c>
      <c r="E1561" t="s">
        <v>164</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25">
      <c r="A1562" t="s">
        <v>314</v>
      </c>
      <c r="B1562" t="s">
        <v>13</v>
      </c>
      <c r="C1562" t="s">
        <v>29</v>
      </c>
      <c r="D1562" t="s">
        <v>279</v>
      </c>
      <c r="E1562" t="s">
        <v>166</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25">
      <c r="A1563" t="s">
        <v>314</v>
      </c>
      <c r="B1563" t="s">
        <v>13</v>
      </c>
      <c r="C1563" t="s">
        <v>29</v>
      </c>
      <c r="D1563" t="s">
        <v>280</v>
      </c>
      <c r="E1563" t="s">
        <v>167</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25">
      <c r="A1564" t="s">
        <v>314</v>
      </c>
      <c r="B1564" t="s">
        <v>13</v>
      </c>
      <c r="C1564" t="s">
        <v>29</v>
      </c>
      <c r="D1564" t="s">
        <v>280</v>
      </c>
      <c r="E1564" t="s">
        <v>171</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25">
      <c r="A1565" t="s">
        <v>314</v>
      </c>
      <c r="B1565" t="s">
        <v>13</v>
      </c>
      <c r="C1565" t="s">
        <v>29</v>
      </c>
      <c r="D1565" t="s">
        <v>280</v>
      </c>
      <c r="E1565" t="s">
        <v>174</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25">
      <c r="A1566" t="s">
        <v>314</v>
      </c>
      <c r="B1566" t="s">
        <v>13</v>
      </c>
      <c r="C1566" t="s">
        <v>29</v>
      </c>
      <c r="D1566" t="s">
        <v>280</v>
      </c>
      <c r="E1566" t="s">
        <v>176</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25">
      <c r="A1567" t="s">
        <v>314</v>
      </c>
      <c r="B1567" t="s">
        <v>13</v>
      </c>
      <c r="C1567" t="s">
        <v>29</v>
      </c>
      <c r="D1567" t="s">
        <v>281</v>
      </c>
      <c r="E1567" t="s">
        <v>195</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25">
      <c r="A1568" t="s">
        <v>314</v>
      </c>
      <c r="B1568" t="s">
        <v>13</v>
      </c>
      <c r="C1568" t="s">
        <v>29</v>
      </c>
      <c r="D1568" t="s">
        <v>281</v>
      </c>
      <c r="E1568" t="s">
        <v>206</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25">
      <c r="A1569" t="s">
        <v>314</v>
      </c>
      <c r="B1569" t="s">
        <v>13</v>
      </c>
      <c r="C1569" t="s">
        <v>29</v>
      </c>
      <c r="D1569" t="s">
        <v>281</v>
      </c>
      <c r="E1569" t="s">
        <v>207</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25">
      <c r="A1570" t="s">
        <v>314</v>
      </c>
      <c r="B1570" t="s">
        <v>13</v>
      </c>
      <c r="C1570" t="s">
        <v>29</v>
      </c>
      <c r="D1570" t="s">
        <v>281</v>
      </c>
      <c r="E1570" t="s">
        <v>212</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25">
      <c r="A1571" t="s">
        <v>314</v>
      </c>
      <c r="B1571" t="s">
        <v>13</v>
      </c>
      <c r="C1571" t="s">
        <v>29</v>
      </c>
      <c r="D1571" t="s">
        <v>282</v>
      </c>
      <c r="E1571" t="s">
        <v>213</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25">
      <c r="A1572" t="s">
        <v>314</v>
      </c>
      <c r="B1572" t="s">
        <v>13</v>
      </c>
      <c r="C1572" t="s">
        <v>29</v>
      </c>
      <c r="D1572" t="s">
        <v>282</v>
      </c>
      <c r="E1572" t="s">
        <v>214</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25">
      <c r="A1573" t="s">
        <v>314</v>
      </c>
      <c r="B1573" t="s">
        <v>13</v>
      </c>
      <c r="C1573" t="s">
        <v>29</v>
      </c>
      <c r="D1573" t="s">
        <v>282</v>
      </c>
      <c r="E1573" t="s">
        <v>215</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25">
      <c r="A1574" t="s">
        <v>314</v>
      </c>
      <c r="B1574" t="s">
        <v>13</v>
      </c>
      <c r="C1574" t="s">
        <v>29</v>
      </c>
      <c r="D1574" t="s">
        <v>282</v>
      </c>
      <c r="E1574" t="s">
        <v>217</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25">
      <c r="A1575" t="s">
        <v>314</v>
      </c>
      <c r="B1575" t="s">
        <v>13</v>
      </c>
      <c r="C1575" t="s">
        <v>29</v>
      </c>
      <c r="D1575" t="s">
        <v>283</v>
      </c>
      <c r="E1575" t="s">
        <v>219</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25">
      <c r="A1576" t="s">
        <v>314</v>
      </c>
      <c r="B1576" t="s">
        <v>13</v>
      </c>
      <c r="C1576" t="s">
        <v>29</v>
      </c>
      <c r="D1576" t="s">
        <v>283</v>
      </c>
      <c r="E1576" t="s">
        <v>221</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25">
      <c r="A1577" t="s">
        <v>314</v>
      </c>
      <c r="B1577" t="s">
        <v>13</v>
      </c>
      <c r="C1577" t="s">
        <v>29</v>
      </c>
      <c r="D1577" t="s">
        <v>283</v>
      </c>
      <c r="E1577" t="s">
        <v>222</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25">
      <c r="A1578" t="s">
        <v>314</v>
      </c>
      <c r="B1578" t="s">
        <v>13</v>
      </c>
      <c r="C1578" t="s">
        <v>29</v>
      </c>
      <c r="D1578" t="s">
        <v>283</v>
      </c>
      <c r="E1578" t="s">
        <v>224</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25">
      <c r="A1579" t="s">
        <v>314</v>
      </c>
      <c r="B1579" t="s">
        <v>13</v>
      </c>
      <c r="C1579" t="s">
        <v>29</v>
      </c>
      <c r="D1579" t="s">
        <v>284</v>
      </c>
      <c r="E1579" t="s">
        <v>225</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25">
      <c r="A1580" t="s">
        <v>314</v>
      </c>
      <c r="B1580" t="s">
        <v>13</v>
      </c>
      <c r="C1580" t="s">
        <v>29</v>
      </c>
      <c r="D1580" t="s">
        <v>284</v>
      </c>
      <c r="E1580" t="s">
        <v>226</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25">
      <c r="A1581" t="s">
        <v>314</v>
      </c>
      <c r="B1581" t="s">
        <v>13</v>
      </c>
      <c r="C1581" t="s">
        <v>29</v>
      </c>
      <c r="D1581" t="s">
        <v>284</v>
      </c>
      <c r="E1581" t="s">
        <v>229</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25">
      <c r="A1582" t="s">
        <v>314</v>
      </c>
      <c r="B1582" t="s">
        <v>13</v>
      </c>
      <c r="C1582" t="s">
        <v>29</v>
      </c>
      <c r="D1582" t="s">
        <v>284</v>
      </c>
      <c r="E1582" t="s">
        <v>231</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25">
      <c r="A1583" t="s">
        <v>314</v>
      </c>
      <c r="B1583" t="s">
        <v>13</v>
      </c>
      <c r="C1583" t="s">
        <v>29</v>
      </c>
      <c r="D1583" t="s">
        <v>285</v>
      </c>
      <c r="E1583" t="s">
        <v>232</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25">
      <c r="A1584" t="s">
        <v>314</v>
      </c>
      <c r="B1584" t="s">
        <v>13</v>
      </c>
      <c r="C1584" t="s">
        <v>29</v>
      </c>
      <c r="D1584" t="s">
        <v>285</v>
      </c>
      <c r="E1584" t="s">
        <v>233</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25">
      <c r="A1585" t="s">
        <v>314</v>
      </c>
      <c r="B1585" t="s">
        <v>13</v>
      </c>
      <c r="C1585" t="s">
        <v>29</v>
      </c>
      <c r="D1585" t="s">
        <v>285</v>
      </c>
      <c r="E1585" t="s">
        <v>235</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25">
      <c r="A1586" t="s">
        <v>314</v>
      </c>
      <c r="B1586" t="s">
        <v>13</v>
      </c>
      <c r="C1586" t="s">
        <v>29</v>
      </c>
      <c r="D1586" t="s">
        <v>285</v>
      </c>
      <c r="E1586" t="s">
        <v>244</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25">
      <c r="A1587" t="s">
        <v>314</v>
      </c>
      <c r="B1587" t="s">
        <v>13</v>
      </c>
      <c r="C1587" t="s">
        <v>29</v>
      </c>
      <c r="D1587" t="s">
        <v>286</v>
      </c>
      <c r="E1587" t="s">
        <v>247</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25">
      <c r="A1588" t="s">
        <v>315</v>
      </c>
      <c r="B1588" t="s">
        <v>44</v>
      </c>
      <c r="C1588" t="s">
        <v>29</v>
      </c>
      <c r="D1588" t="s">
        <v>271</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25">
      <c r="A1589" t="s">
        <v>315</v>
      </c>
      <c r="B1589" t="s">
        <v>44</v>
      </c>
      <c r="C1589" t="s">
        <v>29</v>
      </c>
      <c r="D1589" t="s">
        <v>271</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25">
      <c r="A1590" t="s">
        <v>315</v>
      </c>
      <c r="B1590" t="s">
        <v>44</v>
      </c>
      <c r="C1590" t="s">
        <v>29</v>
      </c>
      <c r="D1590" t="s">
        <v>271</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25">
      <c r="A1591" t="s">
        <v>315</v>
      </c>
      <c r="B1591" t="s">
        <v>44</v>
      </c>
      <c r="C1591" t="s">
        <v>29</v>
      </c>
      <c r="D1591" t="s">
        <v>271</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25">
      <c r="A1592" t="s">
        <v>315</v>
      </c>
      <c r="B1592" t="s">
        <v>44</v>
      </c>
      <c r="C1592" t="s">
        <v>29</v>
      </c>
      <c r="D1592" t="s">
        <v>272</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25">
      <c r="A1593" t="s">
        <v>315</v>
      </c>
      <c r="B1593" t="s">
        <v>44</v>
      </c>
      <c r="C1593" t="s">
        <v>29</v>
      </c>
      <c r="D1593" t="s">
        <v>272</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25">
      <c r="A1594" t="s">
        <v>315</v>
      </c>
      <c r="B1594" t="s">
        <v>44</v>
      </c>
      <c r="C1594" t="s">
        <v>29</v>
      </c>
      <c r="D1594" t="s">
        <v>272</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25">
      <c r="A1595" t="s">
        <v>315</v>
      </c>
      <c r="B1595" t="s">
        <v>44</v>
      </c>
      <c r="C1595" t="s">
        <v>29</v>
      </c>
      <c r="D1595" t="s">
        <v>272</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25">
      <c r="A1596" t="s">
        <v>315</v>
      </c>
      <c r="B1596" t="s">
        <v>44</v>
      </c>
      <c r="C1596" t="s">
        <v>29</v>
      </c>
      <c r="D1596" t="s">
        <v>273</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25">
      <c r="A1597" t="s">
        <v>315</v>
      </c>
      <c r="B1597" t="s">
        <v>44</v>
      </c>
      <c r="C1597" t="s">
        <v>29</v>
      </c>
      <c r="D1597" t="s">
        <v>273</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25">
      <c r="A1598" t="s">
        <v>315</v>
      </c>
      <c r="B1598" t="s">
        <v>44</v>
      </c>
      <c r="C1598" t="s">
        <v>29</v>
      </c>
      <c r="D1598" t="s">
        <v>273</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25">
      <c r="A1599" t="s">
        <v>315</v>
      </c>
      <c r="B1599" t="s">
        <v>44</v>
      </c>
      <c r="C1599" t="s">
        <v>29</v>
      </c>
      <c r="D1599" t="s">
        <v>273</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25">
      <c r="A1600" t="s">
        <v>315</v>
      </c>
      <c r="B1600" t="s">
        <v>44</v>
      </c>
      <c r="C1600" t="s">
        <v>29</v>
      </c>
      <c r="D1600" t="s">
        <v>274</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25">
      <c r="A1601" t="s">
        <v>315</v>
      </c>
      <c r="B1601" t="s">
        <v>44</v>
      </c>
      <c r="C1601" t="s">
        <v>29</v>
      </c>
      <c r="D1601" t="s">
        <v>274</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25">
      <c r="A1602" t="s">
        <v>315</v>
      </c>
      <c r="B1602" t="s">
        <v>44</v>
      </c>
      <c r="C1602" t="s">
        <v>29</v>
      </c>
      <c r="D1602" t="s">
        <v>274</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25">
      <c r="A1603" t="s">
        <v>315</v>
      </c>
      <c r="B1603" t="s">
        <v>44</v>
      </c>
      <c r="C1603" t="s">
        <v>29</v>
      </c>
      <c r="D1603" t="s">
        <v>274</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25">
      <c r="A1604" t="s">
        <v>315</v>
      </c>
      <c r="B1604" t="s">
        <v>44</v>
      </c>
      <c r="C1604" t="s">
        <v>29</v>
      </c>
      <c r="D1604" t="s">
        <v>275</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25">
      <c r="A1605" t="s">
        <v>315</v>
      </c>
      <c r="B1605" t="s">
        <v>44</v>
      </c>
      <c r="C1605" t="s">
        <v>29</v>
      </c>
      <c r="D1605" t="s">
        <v>275</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25">
      <c r="A1606" t="s">
        <v>315</v>
      </c>
      <c r="B1606" t="s">
        <v>44</v>
      </c>
      <c r="C1606" t="s">
        <v>29</v>
      </c>
      <c r="D1606" t="s">
        <v>275</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25">
      <c r="A1607" t="s">
        <v>315</v>
      </c>
      <c r="B1607" t="s">
        <v>44</v>
      </c>
      <c r="C1607" t="s">
        <v>29</v>
      </c>
      <c r="D1607" t="s">
        <v>275</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25">
      <c r="A1608" t="s">
        <v>315</v>
      </c>
      <c r="B1608" t="s">
        <v>44</v>
      </c>
      <c r="C1608" t="s">
        <v>29</v>
      </c>
      <c r="D1608" t="s">
        <v>276</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25">
      <c r="A1609" t="s">
        <v>315</v>
      </c>
      <c r="B1609" t="s">
        <v>44</v>
      </c>
      <c r="C1609" t="s">
        <v>29</v>
      </c>
      <c r="D1609" t="s">
        <v>276</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25">
      <c r="A1610" t="s">
        <v>315</v>
      </c>
      <c r="B1610" t="s">
        <v>44</v>
      </c>
      <c r="C1610" t="s">
        <v>29</v>
      </c>
      <c r="D1610" t="s">
        <v>276</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25">
      <c r="A1611" t="s">
        <v>315</v>
      </c>
      <c r="B1611" t="s">
        <v>44</v>
      </c>
      <c r="C1611" t="s">
        <v>29</v>
      </c>
      <c r="D1611" t="s">
        <v>276</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25">
      <c r="A1612" t="s">
        <v>315</v>
      </c>
      <c r="B1612" t="s">
        <v>44</v>
      </c>
      <c r="C1612" t="s">
        <v>29</v>
      </c>
      <c r="D1612" t="s">
        <v>277</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25">
      <c r="A1613" t="s">
        <v>315</v>
      </c>
      <c r="B1613" t="s">
        <v>44</v>
      </c>
      <c r="C1613" t="s">
        <v>29</v>
      </c>
      <c r="D1613" t="s">
        <v>277</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25">
      <c r="A1614" t="s">
        <v>315</v>
      </c>
      <c r="B1614" t="s">
        <v>44</v>
      </c>
      <c r="C1614" t="s">
        <v>29</v>
      </c>
      <c r="D1614" t="s">
        <v>277</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25">
      <c r="A1615" t="s">
        <v>315</v>
      </c>
      <c r="B1615" t="s">
        <v>44</v>
      </c>
      <c r="C1615" t="s">
        <v>29</v>
      </c>
      <c r="D1615" t="s">
        <v>277</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25">
      <c r="A1616" t="s">
        <v>315</v>
      </c>
      <c r="B1616" t="s">
        <v>44</v>
      </c>
      <c r="C1616" t="s">
        <v>29</v>
      </c>
      <c r="D1616" t="s">
        <v>278</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25">
      <c r="A1617" t="s">
        <v>315</v>
      </c>
      <c r="B1617" t="s">
        <v>44</v>
      </c>
      <c r="C1617" t="s">
        <v>29</v>
      </c>
      <c r="D1617" t="s">
        <v>278</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25">
      <c r="A1618" t="s">
        <v>315</v>
      </c>
      <c r="B1618" t="s">
        <v>44</v>
      </c>
      <c r="C1618" t="s">
        <v>29</v>
      </c>
      <c r="D1618" t="s">
        <v>278</v>
      </c>
      <c r="E1618" t="s">
        <v>146</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25">
      <c r="A1619" t="s">
        <v>315</v>
      </c>
      <c r="B1619" t="s">
        <v>44</v>
      </c>
      <c r="C1619" t="s">
        <v>29</v>
      </c>
      <c r="D1619" t="s">
        <v>278</v>
      </c>
      <c r="E1619" t="s">
        <v>147</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25">
      <c r="A1620" t="s">
        <v>315</v>
      </c>
      <c r="B1620" t="s">
        <v>44</v>
      </c>
      <c r="C1620" t="s">
        <v>29</v>
      </c>
      <c r="D1620" t="s">
        <v>279</v>
      </c>
      <c r="E1620" t="s">
        <v>161</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25">
      <c r="A1621" t="s">
        <v>315</v>
      </c>
      <c r="B1621" t="s">
        <v>44</v>
      </c>
      <c r="C1621" t="s">
        <v>29</v>
      </c>
      <c r="D1621" t="s">
        <v>279</v>
      </c>
      <c r="E1621" t="s">
        <v>163</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25">
      <c r="A1622" t="s">
        <v>315</v>
      </c>
      <c r="B1622" t="s">
        <v>44</v>
      </c>
      <c r="C1622" t="s">
        <v>29</v>
      </c>
      <c r="D1622" t="s">
        <v>279</v>
      </c>
      <c r="E1622" t="s">
        <v>164</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25">
      <c r="A1623" t="s">
        <v>315</v>
      </c>
      <c r="B1623" t="s">
        <v>44</v>
      </c>
      <c r="C1623" t="s">
        <v>29</v>
      </c>
      <c r="D1623" t="s">
        <v>279</v>
      </c>
      <c r="E1623" t="s">
        <v>166</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25">
      <c r="A1624" t="s">
        <v>315</v>
      </c>
      <c r="B1624" t="s">
        <v>44</v>
      </c>
      <c r="C1624" t="s">
        <v>29</v>
      </c>
      <c r="D1624" t="s">
        <v>280</v>
      </c>
      <c r="E1624" t="s">
        <v>167</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25">
      <c r="A1625" t="s">
        <v>315</v>
      </c>
      <c r="B1625" t="s">
        <v>44</v>
      </c>
      <c r="C1625" t="s">
        <v>29</v>
      </c>
      <c r="D1625" t="s">
        <v>280</v>
      </c>
      <c r="E1625" t="s">
        <v>171</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25">
      <c r="A1626" t="s">
        <v>315</v>
      </c>
      <c r="B1626" t="s">
        <v>44</v>
      </c>
      <c r="C1626" t="s">
        <v>29</v>
      </c>
      <c r="D1626" t="s">
        <v>280</v>
      </c>
      <c r="E1626" t="s">
        <v>174</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25">
      <c r="A1627" t="s">
        <v>315</v>
      </c>
      <c r="B1627" t="s">
        <v>44</v>
      </c>
      <c r="C1627" t="s">
        <v>29</v>
      </c>
      <c r="D1627" t="s">
        <v>280</v>
      </c>
      <c r="E1627" t="s">
        <v>176</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25">
      <c r="A1628" t="s">
        <v>315</v>
      </c>
      <c r="B1628" t="s">
        <v>44</v>
      </c>
      <c r="C1628" t="s">
        <v>29</v>
      </c>
      <c r="D1628" t="s">
        <v>281</v>
      </c>
      <c r="E1628" t="s">
        <v>195</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25">
      <c r="A1629" t="s">
        <v>315</v>
      </c>
      <c r="B1629" t="s">
        <v>44</v>
      </c>
      <c r="C1629" t="s">
        <v>29</v>
      </c>
      <c r="D1629" t="s">
        <v>281</v>
      </c>
      <c r="E1629" t="s">
        <v>206</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25">
      <c r="A1630" t="s">
        <v>315</v>
      </c>
      <c r="B1630" t="s">
        <v>44</v>
      </c>
      <c r="C1630" t="s">
        <v>29</v>
      </c>
      <c r="D1630" t="s">
        <v>281</v>
      </c>
      <c r="E1630" t="s">
        <v>207</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25">
      <c r="A1631" t="s">
        <v>315</v>
      </c>
      <c r="B1631" t="s">
        <v>44</v>
      </c>
      <c r="C1631" t="s">
        <v>29</v>
      </c>
      <c r="D1631" t="s">
        <v>281</v>
      </c>
      <c r="E1631" t="s">
        <v>212</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25">
      <c r="A1632" t="s">
        <v>315</v>
      </c>
      <c r="B1632" t="s">
        <v>44</v>
      </c>
      <c r="C1632" t="s">
        <v>29</v>
      </c>
      <c r="D1632" t="s">
        <v>282</v>
      </c>
      <c r="E1632" t="s">
        <v>213</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25">
      <c r="A1633" t="s">
        <v>315</v>
      </c>
      <c r="B1633" t="s">
        <v>44</v>
      </c>
      <c r="C1633" t="s">
        <v>29</v>
      </c>
      <c r="D1633" t="s">
        <v>282</v>
      </c>
      <c r="E1633" t="s">
        <v>214</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25">
      <c r="A1634" t="s">
        <v>315</v>
      </c>
      <c r="B1634" t="s">
        <v>44</v>
      </c>
      <c r="C1634" t="s">
        <v>29</v>
      </c>
      <c r="D1634" t="s">
        <v>282</v>
      </c>
      <c r="E1634" t="s">
        <v>215</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25">
      <c r="A1635" t="s">
        <v>315</v>
      </c>
      <c r="B1635" t="s">
        <v>44</v>
      </c>
      <c r="C1635" t="s">
        <v>29</v>
      </c>
      <c r="D1635" t="s">
        <v>282</v>
      </c>
      <c r="E1635" t="s">
        <v>217</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25">
      <c r="A1636" t="s">
        <v>315</v>
      </c>
      <c r="B1636" t="s">
        <v>44</v>
      </c>
      <c r="C1636" t="s">
        <v>29</v>
      </c>
      <c r="D1636" t="s">
        <v>283</v>
      </c>
      <c r="E1636" t="s">
        <v>219</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25">
      <c r="A1637" t="s">
        <v>315</v>
      </c>
      <c r="B1637" t="s">
        <v>44</v>
      </c>
      <c r="C1637" t="s">
        <v>29</v>
      </c>
      <c r="D1637" t="s">
        <v>283</v>
      </c>
      <c r="E1637" t="s">
        <v>221</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25">
      <c r="A1638" t="s">
        <v>315</v>
      </c>
      <c r="B1638" t="s">
        <v>44</v>
      </c>
      <c r="C1638" t="s">
        <v>29</v>
      </c>
      <c r="D1638" t="s">
        <v>283</v>
      </c>
      <c r="E1638" t="s">
        <v>222</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25">
      <c r="A1639" t="s">
        <v>315</v>
      </c>
      <c r="B1639" t="s">
        <v>44</v>
      </c>
      <c r="C1639" t="s">
        <v>29</v>
      </c>
      <c r="D1639" t="s">
        <v>283</v>
      </c>
      <c r="E1639" t="s">
        <v>224</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25">
      <c r="A1640" t="s">
        <v>315</v>
      </c>
      <c r="B1640" t="s">
        <v>44</v>
      </c>
      <c r="C1640" t="s">
        <v>29</v>
      </c>
      <c r="D1640" t="s">
        <v>284</v>
      </c>
      <c r="E1640" t="s">
        <v>225</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25">
      <c r="A1641" t="s">
        <v>315</v>
      </c>
      <c r="B1641" t="s">
        <v>44</v>
      </c>
      <c r="C1641" t="s">
        <v>29</v>
      </c>
      <c r="D1641" t="s">
        <v>284</v>
      </c>
      <c r="E1641" t="s">
        <v>226</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25">
      <c r="A1642" t="s">
        <v>315</v>
      </c>
      <c r="B1642" t="s">
        <v>44</v>
      </c>
      <c r="C1642" t="s">
        <v>29</v>
      </c>
      <c r="D1642" t="s">
        <v>284</v>
      </c>
      <c r="E1642" t="s">
        <v>229</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25">
      <c r="A1643" t="s">
        <v>315</v>
      </c>
      <c r="B1643" t="s">
        <v>44</v>
      </c>
      <c r="C1643" t="s">
        <v>29</v>
      </c>
      <c r="D1643" t="s">
        <v>284</v>
      </c>
      <c r="E1643" t="s">
        <v>231</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25">
      <c r="A1644" t="s">
        <v>315</v>
      </c>
      <c r="B1644" t="s">
        <v>44</v>
      </c>
      <c r="C1644" t="s">
        <v>29</v>
      </c>
      <c r="D1644" t="s">
        <v>285</v>
      </c>
      <c r="E1644" t="s">
        <v>232</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25">
      <c r="A1645" t="s">
        <v>315</v>
      </c>
      <c r="B1645" t="s">
        <v>44</v>
      </c>
      <c r="C1645" t="s">
        <v>29</v>
      </c>
      <c r="D1645" t="s">
        <v>285</v>
      </c>
      <c r="E1645" t="s">
        <v>233</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25">
      <c r="A1646" t="s">
        <v>315</v>
      </c>
      <c r="B1646" t="s">
        <v>44</v>
      </c>
      <c r="C1646" t="s">
        <v>29</v>
      </c>
      <c r="D1646" t="s">
        <v>285</v>
      </c>
      <c r="E1646" t="s">
        <v>235</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25">
      <c r="A1647" t="s">
        <v>315</v>
      </c>
      <c r="B1647" t="s">
        <v>44</v>
      </c>
      <c r="C1647" t="s">
        <v>29</v>
      </c>
      <c r="D1647" t="s">
        <v>285</v>
      </c>
      <c r="E1647" t="s">
        <v>244</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25">
      <c r="A1648" t="s">
        <v>315</v>
      </c>
      <c r="B1648" t="s">
        <v>44</v>
      </c>
      <c r="C1648" t="s">
        <v>29</v>
      </c>
      <c r="D1648" t="s">
        <v>286</v>
      </c>
      <c r="E1648" t="s">
        <v>247</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25">
      <c r="A1649" t="s">
        <v>316</v>
      </c>
      <c r="B1649" t="s">
        <v>14</v>
      </c>
      <c r="C1649" t="s">
        <v>29</v>
      </c>
      <c r="D1649" t="s">
        <v>271</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25">
      <c r="A1650" t="s">
        <v>316</v>
      </c>
      <c r="B1650" t="s">
        <v>14</v>
      </c>
      <c r="C1650" t="s">
        <v>29</v>
      </c>
      <c r="D1650" t="s">
        <v>271</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25">
      <c r="A1651" t="s">
        <v>316</v>
      </c>
      <c r="B1651" t="s">
        <v>14</v>
      </c>
      <c r="C1651" t="s">
        <v>29</v>
      </c>
      <c r="D1651" t="s">
        <v>271</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25">
      <c r="A1652" t="s">
        <v>316</v>
      </c>
      <c r="B1652" t="s">
        <v>14</v>
      </c>
      <c r="C1652" t="s">
        <v>29</v>
      </c>
      <c r="D1652" t="s">
        <v>271</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25">
      <c r="A1653" t="s">
        <v>316</v>
      </c>
      <c r="B1653" t="s">
        <v>14</v>
      </c>
      <c r="C1653" t="s">
        <v>29</v>
      </c>
      <c r="D1653" t="s">
        <v>272</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25">
      <c r="A1654" t="s">
        <v>316</v>
      </c>
      <c r="B1654" t="s">
        <v>14</v>
      </c>
      <c r="C1654" t="s">
        <v>29</v>
      </c>
      <c r="D1654" t="s">
        <v>272</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25">
      <c r="A1655" t="s">
        <v>316</v>
      </c>
      <c r="B1655" t="s">
        <v>14</v>
      </c>
      <c r="C1655" t="s">
        <v>29</v>
      </c>
      <c r="D1655" t="s">
        <v>272</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25">
      <c r="A1656" t="s">
        <v>316</v>
      </c>
      <c r="B1656" t="s">
        <v>14</v>
      </c>
      <c r="C1656" t="s">
        <v>29</v>
      </c>
      <c r="D1656" t="s">
        <v>272</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25">
      <c r="A1657" t="s">
        <v>316</v>
      </c>
      <c r="B1657" t="s">
        <v>14</v>
      </c>
      <c r="C1657" t="s">
        <v>29</v>
      </c>
      <c r="D1657" t="s">
        <v>273</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25">
      <c r="A1658" t="s">
        <v>316</v>
      </c>
      <c r="B1658" t="s">
        <v>14</v>
      </c>
      <c r="C1658" t="s">
        <v>29</v>
      </c>
      <c r="D1658" t="s">
        <v>273</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25">
      <c r="A1659" t="s">
        <v>316</v>
      </c>
      <c r="B1659" t="s">
        <v>14</v>
      </c>
      <c r="C1659" t="s">
        <v>29</v>
      </c>
      <c r="D1659" t="s">
        <v>273</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25">
      <c r="A1660" t="s">
        <v>316</v>
      </c>
      <c r="B1660" t="s">
        <v>14</v>
      </c>
      <c r="C1660" t="s">
        <v>29</v>
      </c>
      <c r="D1660" t="s">
        <v>273</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25">
      <c r="A1661" t="s">
        <v>316</v>
      </c>
      <c r="B1661" t="s">
        <v>14</v>
      </c>
      <c r="C1661" t="s">
        <v>29</v>
      </c>
      <c r="D1661" t="s">
        <v>274</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25">
      <c r="A1662" t="s">
        <v>316</v>
      </c>
      <c r="B1662" t="s">
        <v>14</v>
      </c>
      <c r="C1662" t="s">
        <v>29</v>
      </c>
      <c r="D1662" t="s">
        <v>274</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25">
      <c r="A1663" t="s">
        <v>316</v>
      </c>
      <c r="B1663" t="s">
        <v>14</v>
      </c>
      <c r="C1663" t="s">
        <v>29</v>
      </c>
      <c r="D1663" t="s">
        <v>274</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25">
      <c r="A1664" t="s">
        <v>316</v>
      </c>
      <c r="B1664" t="s">
        <v>14</v>
      </c>
      <c r="C1664" t="s">
        <v>29</v>
      </c>
      <c r="D1664" t="s">
        <v>274</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25">
      <c r="A1665" t="s">
        <v>316</v>
      </c>
      <c r="B1665" t="s">
        <v>14</v>
      </c>
      <c r="C1665" t="s">
        <v>29</v>
      </c>
      <c r="D1665" t="s">
        <v>275</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25">
      <c r="A1666" t="s">
        <v>316</v>
      </c>
      <c r="B1666" t="s">
        <v>14</v>
      </c>
      <c r="C1666" t="s">
        <v>29</v>
      </c>
      <c r="D1666" t="s">
        <v>275</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25">
      <c r="A1667" t="s">
        <v>316</v>
      </c>
      <c r="B1667" t="s">
        <v>14</v>
      </c>
      <c r="C1667" t="s">
        <v>29</v>
      </c>
      <c r="D1667" t="s">
        <v>275</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25">
      <c r="A1668" t="s">
        <v>316</v>
      </c>
      <c r="B1668" t="s">
        <v>14</v>
      </c>
      <c r="C1668" t="s">
        <v>29</v>
      </c>
      <c r="D1668" t="s">
        <v>275</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25">
      <c r="A1669" t="s">
        <v>316</v>
      </c>
      <c r="B1669" t="s">
        <v>14</v>
      </c>
      <c r="C1669" t="s">
        <v>29</v>
      </c>
      <c r="D1669" t="s">
        <v>276</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25">
      <c r="A1670" t="s">
        <v>316</v>
      </c>
      <c r="B1670" t="s">
        <v>14</v>
      </c>
      <c r="C1670" t="s">
        <v>29</v>
      </c>
      <c r="D1670" t="s">
        <v>276</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25">
      <c r="A1671" t="s">
        <v>316</v>
      </c>
      <c r="B1671" t="s">
        <v>14</v>
      </c>
      <c r="C1671" t="s">
        <v>29</v>
      </c>
      <c r="D1671" t="s">
        <v>276</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25">
      <c r="A1672" t="s">
        <v>316</v>
      </c>
      <c r="B1672" t="s">
        <v>14</v>
      </c>
      <c r="C1672" t="s">
        <v>29</v>
      </c>
      <c r="D1672" t="s">
        <v>276</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25">
      <c r="A1673" t="s">
        <v>316</v>
      </c>
      <c r="B1673" t="s">
        <v>14</v>
      </c>
      <c r="C1673" t="s">
        <v>29</v>
      </c>
      <c r="D1673" t="s">
        <v>277</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25">
      <c r="A1674" t="s">
        <v>316</v>
      </c>
      <c r="B1674" t="s">
        <v>14</v>
      </c>
      <c r="C1674" t="s">
        <v>29</v>
      </c>
      <c r="D1674" t="s">
        <v>277</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25">
      <c r="A1675" t="s">
        <v>316</v>
      </c>
      <c r="B1675" t="s">
        <v>14</v>
      </c>
      <c r="C1675" t="s">
        <v>29</v>
      </c>
      <c r="D1675" t="s">
        <v>277</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25">
      <c r="A1676" t="s">
        <v>316</v>
      </c>
      <c r="B1676" t="s">
        <v>14</v>
      </c>
      <c r="C1676" t="s">
        <v>29</v>
      </c>
      <c r="D1676" t="s">
        <v>277</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25">
      <c r="A1677" t="s">
        <v>316</v>
      </c>
      <c r="B1677" t="s">
        <v>14</v>
      </c>
      <c r="C1677" t="s">
        <v>29</v>
      </c>
      <c r="D1677" t="s">
        <v>278</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25">
      <c r="A1678" t="s">
        <v>316</v>
      </c>
      <c r="B1678" t="s">
        <v>14</v>
      </c>
      <c r="C1678" t="s">
        <v>29</v>
      </c>
      <c r="D1678" t="s">
        <v>278</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25">
      <c r="A1679" t="s">
        <v>316</v>
      </c>
      <c r="B1679" t="s">
        <v>14</v>
      </c>
      <c r="C1679" t="s">
        <v>29</v>
      </c>
      <c r="D1679" t="s">
        <v>278</v>
      </c>
      <c r="E1679" t="s">
        <v>146</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25">
      <c r="A1680" t="s">
        <v>316</v>
      </c>
      <c r="B1680" t="s">
        <v>14</v>
      </c>
      <c r="C1680" t="s">
        <v>29</v>
      </c>
      <c r="D1680" t="s">
        <v>278</v>
      </c>
      <c r="E1680" t="s">
        <v>147</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25">
      <c r="A1681" t="s">
        <v>316</v>
      </c>
      <c r="B1681" t="s">
        <v>14</v>
      </c>
      <c r="C1681" t="s">
        <v>29</v>
      </c>
      <c r="D1681" t="s">
        <v>279</v>
      </c>
      <c r="E1681" t="s">
        <v>161</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25">
      <c r="A1682" t="s">
        <v>316</v>
      </c>
      <c r="B1682" t="s">
        <v>14</v>
      </c>
      <c r="C1682" t="s">
        <v>29</v>
      </c>
      <c r="D1682" t="s">
        <v>279</v>
      </c>
      <c r="E1682" t="s">
        <v>163</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25">
      <c r="A1683" t="s">
        <v>316</v>
      </c>
      <c r="B1683" t="s">
        <v>14</v>
      </c>
      <c r="C1683" t="s">
        <v>29</v>
      </c>
      <c r="D1683" t="s">
        <v>279</v>
      </c>
      <c r="E1683" t="s">
        <v>164</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25">
      <c r="A1684" t="s">
        <v>316</v>
      </c>
      <c r="B1684" t="s">
        <v>14</v>
      </c>
      <c r="C1684" t="s">
        <v>29</v>
      </c>
      <c r="D1684" t="s">
        <v>279</v>
      </c>
      <c r="E1684" t="s">
        <v>166</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25">
      <c r="A1685" t="s">
        <v>316</v>
      </c>
      <c r="B1685" t="s">
        <v>14</v>
      </c>
      <c r="C1685" t="s">
        <v>29</v>
      </c>
      <c r="D1685" t="s">
        <v>280</v>
      </c>
      <c r="E1685" t="s">
        <v>167</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25">
      <c r="A1686" t="s">
        <v>316</v>
      </c>
      <c r="B1686" t="s">
        <v>14</v>
      </c>
      <c r="C1686" t="s">
        <v>29</v>
      </c>
      <c r="D1686" t="s">
        <v>280</v>
      </c>
      <c r="E1686" t="s">
        <v>171</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25">
      <c r="A1687" t="s">
        <v>316</v>
      </c>
      <c r="B1687" t="s">
        <v>14</v>
      </c>
      <c r="C1687" t="s">
        <v>29</v>
      </c>
      <c r="D1687" t="s">
        <v>280</v>
      </c>
      <c r="E1687" t="s">
        <v>174</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25">
      <c r="A1688" t="s">
        <v>316</v>
      </c>
      <c r="B1688" t="s">
        <v>14</v>
      </c>
      <c r="C1688" t="s">
        <v>29</v>
      </c>
      <c r="D1688" t="s">
        <v>280</v>
      </c>
      <c r="E1688" t="s">
        <v>176</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25">
      <c r="A1689" t="s">
        <v>316</v>
      </c>
      <c r="B1689" t="s">
        <v>14</v>
      </c>
      <c r="C1689" t="s">
        <v>29</v>
      </c>
      <c r="D1689" t="s">
        <v>281</v>
      </c>
      <c r="E1689" t="s">
        <v>195</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25">
      <c r="A1690" t="s">
        <v>316</v>
      </c>
      <c r="B1690" t="s">
        <v>14</v>
      </c>
      <c r="C1690" t="s">
        <v>29</v>
      </c>
      <c r="D1690" t="s">
        <v>281</v>
      </c>
      <c r="E1690" t="s">
        <v>206</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25">
      <c r="A1691" t="s">
        <v>316</v>
      </c>
      <c r="B1691" t="s">
        <v>14</v>
      </c>
      <c r="C1691" t="s">
        <v>29</v>
      </c>
      <c r="D1691" t="s">
        <v>281</v>
      </c>
      <c r="E1691" t="s">
        <v>207</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25">
      <c r="A1692" t="s">
        <v>316</v>
      </c>
      <c r="B1692" t="s">
        <v>14</v>
      </c>
      <c r="C1692" t="s">
        <v>29</v>
      </c>
      <c r="D1692" t="s">
        <v>281</v>
      </c>
      <c r="E1692" t="s">
        <v>212</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25">
      <c r="A1693" t="s">
        <v>316</v>
      </c>
      <c r="B1693" t="s">
        <v>14</v>
      </c>
      <c r="C1693" t="s">
        <v>29</v>
      </c>
      <c r="D1693" t="s">
        <v>282</v>
      </c>
      <c r="E1693" t="s">
        <v>213</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25">
      <c r="A1694" t="s">
        <v>316</v>
      </c>
      <c r="B1694" t="s">
        <v>14</v>
      </c>
      <c r="C1694" t="s">
        <v>29</v>
      </c>
      <c r="D1694" t="s">
        <v>282</v>
      </c>
      <c r="E1694" t="s">
        <v>214</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25">
      <c r="A1695" t="s">
        <v>316</v>
      </c>
      <c r="B1695" t="s">
        <v>14</v>
      </c>
      <c r="C1695" t="s">
        <v>29</v>
      </c>
      <c r="D1695" t="s">
        <v>282</v>
      </c>
      <c r="E1695" t="s">
        <v>215</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25">
      <c r="A1696" t="s">
        <v>316</v>
      </c>
      <c r="B1696" t="s">
        <v>14</v>
      </c>
      <c r="C1696" t="s">
        <v>29</v>
      </c>
      <c r="D1696" t="s">
        <v>282</v>
      </c>
      <c r="E1696" t="s">
        <v>217</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25">
      <c r="A1697" t="s">
        <v>316</v>
      </c>
      <c r="B1697" t="s">
        <v>14</v>
      </c>
      <c r="C1697" t="s">
        <v>29</v>
      </c>
      <c r="D1697" t="s">
        <v>283</v>
      </c>
      <c r="E1697" t="s">
        <v>219</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25">
      <c r="A1698" t="s">
        <v>316</v>
      </c>
      <c r="B1698" t="s">
        <v>14</v>
      </c>
      <c r="C1698" t="s">
        <v>29</v>
      </c>
      <c r="D1698" t="s">
        <v>283</v>
      </c>
      <c r="E1698" t="s">
        <v>221</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25">
      <c r="A1699" t="s">
        <v>316</v>
      </c>
      <c r="B1699" t="s">
        <v>14</v>
      </c>
      <c r="C1699" t="s">
        <v>29</v>
      </c>
      <c r="D1699" t="s">
        <v>283</v>
      </c>
      <c r="E1699" t="s">
        <v>222</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25">
      <c r="A1700" t="s">
        <v>316</v>
      </c>
      <c r="B1700" t="s">
        <v>14</v>
      </c>
      <c r="C1700" t="s">
        <v>29</v>
      </c>
      <c r="D1700" t="s">
        <v>283</v>
      </c>
      <c r="E1700" t="s">
        <v>224</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25">
      <c r="A1701" t="s">
        <v>316</v>
      </c>
      <c r="B1701" t="s">
        <v>14</v>
      </c>
      <c r="C1701" t="s">
        <v>29</v>
      </c>
      <c r="D1701" t="s">
        <v>284</v>
      </c>
      <c r="E1701" t="s">
        <v>225</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25">
      <c r="A1702" t="s">
        <v>316</v>
      </c>
      <c r="B1702" t="s">
        <v>14</v>
      </c>
      <c r="C1702" t="s">
        <v>29</v>
      </c>
      <c r="D1702" t="s">
        <v>284</v>
      </c>
      <c r="E1702" t="s">
        <v>226</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25">
      <c r="A1703" t="s">
        <v>316</v>
      </c>
      <c r="B1703" t="s">
        <v>14</v>
      </c>
      <c r="C1703" t="s">
        <v>29</v>
      </c>
      <c r="D1703" t="s">
        <v>284</v>
      </c>
      <c r="E1703" t="s">
        <v>229</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25">
      <c r="A1704" t="s">
        <v>316</v>
      </c>
      <c r="B1704" t="s">
        <v>14</v>
      </c>
      <c r="C1704" t="s">
        <v>29</v>
      </c>
      <c r="D1704" t="s">
        <v>284</v>
      </c>
      <c r="E1704" t="s">
        <v>231</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25">
      <c r="A1705" t="s">
        <v>316</v>
      </c>
      <c r="B1705" t="s">
        <v>14</v>
      </c>
      <c r="C1705" t="s">
        <v>29</v>
      </c>
      <c r="D1705" t="s">
        <v>285</v>
      </c>
      <c r="E1705" t="s">
        <v>232</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25">
      <c r="A1706" t="s">
        <v>316</v>
      </c>
      <c r="B1706" t="s">
        <v>14</v>
      </c>
      <c r="C1706" t="s">
        <v>29</v>
      </c>
      <c r="D1706" t="s">
        <v>285</v>
      </c>
      <c r="E1706" t="s">
        <v>233</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25">
      <c r="A1707" t="s">
        <v>316</v>
      </c>
      <c r="B1707" t="s">
        <v>14</v>
      </c>
      <c r="C1707" t="s">
        <v>29</v>
      </c>
      <c r="D1707" t="s">
        <v>285</v>
      </c>
      <c r="E1707" t="s">
        <v>235</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25">
      <c r="A1708" t="s">
        <v>316</v>
      </c>
      <c r="B1708" t="s">
        <v>14</v>
      </c>
      <c r="C1708" t="s">
        <v>29</v>
      </c>
      <c r="D1708" t="s">
        <v>285</v>
      </c>
      <c r="E1708" t="s">
        <v>244</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25">
      <c r="A1709" t="s">
        <v>316</v>
      </c>
      <c r="B1709" t="s">
        <v>14</v>
      </c>
      <c r="C1709" t="s">
        <v>29</v>
      </c>
      <c r="D1709" t="s">
        <v>286</v>
      </c>
      <c r="E1709" t="s">
        <v>247</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25">
      <c r="A1710" t="s">
        <v>317</v>
      </c>
      <c r="B1710" t="s">
        <v>45</v>
      </c>
      <c r="C1710" t="s">
        <v>29</v>
      </c>
      <c r="D1710" t="s">
        <v>271</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25">
      <c r="A1711" t="s">
        <v>317</v>
      </c>
      <c r="B1711" t="s">
        <v>45</v>
      </c>
      <c r="C1711" t="s">
        <v>29</v>
      </c>
      <c r="D1711" t="s">
        <v>271</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25">
      <c r="A1712" t="s">
        <v>317</v>
      </c>
      <c r="B1712" t="s">
        <v>45</v>
      </c>
      <c r="C1712" t="s">
        <v>29</v>
      </c>
      <c r="D1712" t="s">
        <v>271</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25">
      <c r="A1713" t="s">
        <v>317</v>
      </c>
      <c r="B1713" t="s">
        <v>45</v>
      </c>
      <c r="C1713" t="s">
        <v>29</v>
      </c>
      <c r="D1713" t="s">
        <v>271</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25">
      <c r="A1714" t="s">
        <v>317</v>
      </c>
      <c r="B1714" t="s">
        <v>45</v>
      </c>
      <c r="C1714" t="s">
        <v>29</v>
      </c>
      <c r="D1714" t="s">
        <v>272</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25">
      <c r="A1715" t="s">
        <v>317</v>
      </c>
      <c r="B1715" t="s">
        <v>45</v>
      </c>
      <c r="C1715" t="s">
        <v>29</v>
      </c>
      <c r="D1715" t="s">
        <v>272</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25">
      <c r="A1716" t="s">
        <v>317</v>
      </c>
      <c r="B1716" t="s">
        <v>45</v>
      </c>
      <c r="C1716" t="s">
        <v>29</v>
      </c>
      <c r="D1716" t="s">
        <v>272</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25">
      <c r="A1717" t="s">
        <v>317</v>
      </c>
      <c r="B1717" t="s">
        <v>45</v>
      </c>
      <c r="C1717" t="s">
        <v>29</v>
      </c>
      <c r="D1717" t="s">
        <v>272</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25">
      <c r="A1718" t="s">
        <v>317</v>
      </c>
      <c r="B1718" t="s">
        <v>45</v>
      </c>
      <c r="C1718" t="s">
        <v>29</v>
      </c>
      <c r="D1718" t="s">
        <v>273</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25">
      <c r="A1719" t="s">
        <v>317</v>
      </c>
      <c r="B1719" t="s">
        <v>45</v>
      </c>
      <c r="C1719" t="s">
        <v>29</v>
      </c>
      <c r="D1719" t="s">
        <v>273</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25">
      <c r="A1720" t="s">
        <v>317</v>
      </c>
      <c r="B1720" t="s">
        <v>45</v>
      </c>
      <c r="C1720" t="s">
        <v>29</v>
      </c>
      <c r="D1720" t="s">
        <v>273</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25">
      <c r="A1721" t="s">
        <v>317</v>
      </c>
      <c r="B1721" t="s">
        <v>45</v>
      </c>
      <c r="C1721" t="s">
        <v>29</v>
      </c>
      <c r="D1721" t="s">
        <v>273</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25">
      <c r="A1722" t="s">
        <v>317</v>
      </c>
      <c r="B1722" t="s">
        <v>45</v>
      </c>
      <c r="C1722" t="s">
        <v>29</v>
      </c>
      <c r="D1722" t="s">
        <v>274</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25">
      <c r="A1723" t="s">
        <v>317</v>
      </c>
      <c r="B1723" t="s">
        <v>45</v>
      </c>
      <c r="C1723" t="s">
        <v>29</v>
      </c>
      <c r="D1723" t="s">
        <v>274</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25">
      <c r="A1724" t="s">
        <v>317</v>
      </c>
      <c r="B1724" t="s">
        <v>45</v>
      </c>
      <c r="C1724" t="s">
        <v>29</v>
      </c>
      <c r="D1724" t="s">
        <v>274</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25">
      <c r="A1725" t="s">
        <v>317</v>
      </c>
      <c r="B1725" t="s">
        <v>45</v>
      </c>
      <c r="C1725" t="s">
        <v>29</v>
      </c>
      <c r="D1725" t="s">
        <v>274</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25">
      <c r="A1726" t="s">
        <v>317</v>
      </c>
      <c r="B1726" t="s">
        <v>45</v>
      </c>
      <c r="C1726" t="s">
        <v>29</v>
      </c>
      <c r="D1726" t="s">
        <v>275</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25">
      <c r="A1727" t="s">
        <v>317</v>
      </c>
      <c r="B1727" t="s">
        <v>45</v>
      </c>
      <c r="C1727" t="s">
        <v>29</v>
      </c>
      <c r="D1727" t="s">
        <v>275</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25">
      <c r="A1728" t="s">
        <v>317</v>
      </c>
      <c r="B1728" t="s">
        <v>45</v>
      </c>
      <c r="C1728" t="s">
        <v>29</v>
      </c>
      <c r="D1728" t="s">
        <v>275</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25">
      <c r="A1729" t="s">
        <v>317</v>
      </c>
      <c r="B1729" t="s">
        <v>45</v>
      </c>
      <c r="C1729" t="s">
        <v>29</v>
      </c>
      <c r="D1729" t="s">
        <v>275</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25">
      <c r="A1730" t="s">
        <v>317</v>
      </c>
      <c r="B1730" t="s">
        <v>45</v>
      </c>
      <c r="C1730" t="s">
        <v>29</v>
      </c>
      <c r="D1730" t="s">
        <v>276</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25">
      <c r="A1731" t="s">
        <v>317</v>
      </c>
      <c r="B1731" t="s">
        <v>45</v>
      </c>
      <c r="C1731" t="s">
        <v>29</v>
      </c>
      <c r="D1731" t="s">
        <v>276</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25">
      <c r="A1732" t="s">
        <v>317</v>
      </c>
      <c r="B1732" t="s">
        <v>45</v>
      </c>
      <c r="C1732" t="s">
        <v>29</v>
      </c>
      <c r="D1732" t="s">
        <v>276</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25">
      <c r="A1733" t="s">
        <v>317</v>
      </c>
      <c r="B1733" t="s">
        <v>45</v>
      </c>
      <c r="C1733" t="s">
        <v>29</v>
      </c>
      <c r="D1733" t="s">
        <v>276</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25">
      <c r="A1734" t="s">
        <v>317</v>
      </c>
      <c r="B1734" t="s">
        <v>45</v>
      </c>
      <c r="C1734" t="s">
        <v>29</v>
      </c>
      <c r="D1734" t="s">
        <v>277</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25">
      <c r="A1735" t="s">
        <v>317</v>
      </c>
      <c r="B1735" t="s">
        <v>45</v>
      </c>
      <c r="C1735" t="s">
        <v>29</v>
      </c>
      <c r="D1735" t="s">
        <v>277</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25">
      <c r="A1736" t="s">
        <v>317</v>
      </c>
      <c r="B1736" t="s">
        <v>45</v>
      </c>
      <c r="C1736" t="s">
        <v>29</v>
      </c>
      <c r="D1736" t="s">
        <v>277</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25">
      <c r="A1737" t="s">
        <v>317</v>
      </c>
      <c r="B1737" t="s">
        <v>45</v>
      </c>
      <c r="C1737" t="s">
        <v>29</v>
      </c>
      <c r="D1737" t="s">
        <v>277</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25">
      <c r="A1738" t="s">
        <v>317</v>
      </c>
      <c r="B1738" t="s">
        <v>45</v>
      </c>
      <c r="C1738" t="s">
        <v>29</v>
      </c>
      <c r="D1738" t="s">
        <v>278</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25">
      <c r="A1739" t="s">
        <v>317</v>
      </c>
      <c r="B1739" t="s">
        <v>45</v>
      </c>
      <c r="C1739" t="s">
        <v>29</v>
      </c>
      <c r="D1739" t="s">
        <v>278</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25">
      <c r="A1740" t="s">
        <v>317</v>
      </c>
      <c r="B1740" t="s">
        <v>45</v>
      </c>
      <c r="C1740" t="s">
        <v>29</v>
      </c>
      <c r="D1740" t="s">
        <v>278</v>
      </c>
      <c r="E1740" t="s">
        <v>146</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25">
      <c r="A1741" t="s">
        <v>317</v>
      </c>
      <c r="B1741" t="s">
        <v>45</v>
      </c>
      <c r="C1741" t="s">
        <v>29</v>
      </c>
      <c r="D1741" t="s">
        <v>278</v>
      </c>
      <c r="E1741" t="s">
        <v>147</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25">
      <c r="A1742" t="s">
        <v>317</v>
      </c>
      <c r="B1742" t="s">
        <v>45</v>
      </c>
      <c r="C1742" t="s">
        <v>29</v>
      </c>
      <c r="D1742" t="s">
        <v>279</v>
      </c>
      <c r="E1742" t="s">
        <v>161</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25">
      <c r="A1743" t="s">
        <v>317</v>
      </c>
      <c r="B1743" t="s">
        <v>45</v>
      </c>
      <c r="C1743" t="s">
        <v>29</v>
      </c>
      <c r="D1743" t="s">
        <v>279</v>
      </c>
      <c r="E1743" t="s">
        <v>163</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25">
      <c r="A1744" t="s">
        <v>317</v>
      </c>
      <c r="B1744" t="s">
        <v>45</v>
      </c>
      <c r="C1744" t="s">
        <v>29</v>
      </c>
      <c r="D1744" t="s">
        <v>279</v>
      </c>
      <c r="E1744" t="s">
        <v>164</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25">
      <c r="A1745" t="s">
        <v>317</v>
      </c>
      <c r="B1745" t="s">
        <v>45</v>
      </c>
      <c r="C1745" t="s">
        <v>29</v>
      </c>
      <c r="D1745" t="s">
        <v>279</v>
      </c>
      <c r="E1745" t="s">
        <v>166</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25">
      <c r="A1746" t="s">
        <v>317</v>
      </c>
      <c r="B1746" t="s">
        <v>45</v>
      </c>
      <c r="C1746" t="s">
        <v>29</v>
      </c>
      <c r="D1746" t="s">
        <v>280</v>
      </c>
      <c r="E1746" t="s">
        <v>167</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25">
      <c r="A1747" t="s">
        <v>317</v>
      </c>
      <c r="B1747" t="s">
        <v>45</v>
      </c>
      <c r="C1747" t="s">
        <v>29</v>
      </c>
      <c r="D1747" t="s">
        <v>280</v>
      </c>
      <c r="E1747" t="s">
        <v>171</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25">
      <c r="A1748" t="s">
        <v>317</v>
      </c>
      <c r="B1748" t="s">
        <v>45</v>
      </c>
      <c r="C1748" t="s">
        <v>29</v>
      </c>
      <c r="D1748" t="s">
        <v>280</v>
      </c>
      <c r="E1748" t="s">
        <v>174</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25">
      <c r="A1749" t="s">
        <v>317</v>
      </c>
      <c r="B1749" t="s">
        <v>45</v>
      </c>
      <c r="C1749" t="s">
        <v>29</v>
      </c>
      <c r="D1749" t="s">
        <v>280</v>
      </c>
      <c r="E1749" t="s">
        <v>176</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25">
      <c r="A1750" t="s">
        <v>317</v>
      </c>
      <c r="B1750" t="s">
        <v>45</v>
      </c>
      <c r="C1750" t="s">
        <v>29</v>
      </c>
      <c r="D1750" t="s">
        <v>281</v>
      </c>
      <c r="E1750" t="s">
        <v>195</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25">
      <c r="A1751" t="s">
        <v>317</v>
      </c>
      <c r="B1751" t="s">
        <v>45</v>
      </c>
      <c r="C1751" t="s">
        <v>29</v>
      </c>
      <c r="D1751" t="s">
        <v>281</v>
      </c>
      <c r="E1751" t="s">
        <v>206</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25">
      <c r="A1752" t="s">
        <v>317</v>
      </c>
      <c r="B1752" t="s">
        <v>45</v>
      </c>
      <c r="C1752" t="s">
        <v>29</v>
      </c>
      <c r="D1752" t="s">
        <v>281</v>
      </c>
      <c r="E1752" t="s">
        <v>207</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25">
      <c r="A1753" t="s">
        <v>317</v>
      </c>
      <c r="B1753" t="s">
        <v>45</v>
      </c>
      <c r="C1753" t="s">
        <v>29</v>
      </c>
      <c r="D1753" t="s">
        <v>281</v>
      </c>
      <c r="E1753" t="s">
        <v>212</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25">
      <c r="A1754" t="s">
        <v>317</v>
      </c>
      <c r="B1754" t="s">
        <v>45</v>
      </c>
      <c r="C1754" t="s">
        <v>29</v>
      </c>
      <c r="D1754" t="s">
        <v>282</v>
      </c>
      <c r="E1754" t="s">
        <v>213</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25">
      <c r="A1755" t="s">
        <v>317</v>
      </c>
      <c r="B1755" t="s">
        <v>45</v>
      </c>
      <c r="C1755" t="s">
        <v>29</v>
      </c>
      <c r="D1755" t="s">
        <v>282</v>
      </c>
      <c r="E1755" t="s">
        <v>214</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25">
      <c r="A1756" t="s">
        <v>317</v>
      </c>
      <c r="B1756" t="s">
        <v>45</v>
      </c>
      <c r="C1756" t="s">
        <v>29</v>
      </c>
      <c r="D1756" t="s">
        <v>282</v>
      </c>
      <c r="E1756" t="s">
        <v>215</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25">
      <c r="A1757" t="s">
        <v>317</v>
      </c>
      <c r="B1757" t="s">
        <v>45</v>
      </c>
      <c r="C1757" t="s">
        <v>29</v>
      </c>
      <c r="D1757" t="s">
        <v>282</v>
      </c>
      <c r="E1757" t="s">
        <v>217</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25">
      <c r="A1758" t="s">
        <v>317</v>
      </c>
      <c r="B1758" t="s">
        <v>45</v>
      </c>
      <c r="C1758" t="s">
        <v>29</v>
      </c>
      <c r="D1758" t="s">
        <v>283</v>
      </c>
      <c r="E1758" t="s">
        <v>219</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25">
      <c r="A1759" t="s">
        <v>317</v>
      </c>
      <c r="B1759" t="s">
        <v>45</v>
      </c>
      <c r="C1759" t="s">
        <v>29</v>
      </c>
      <c r="D1759" t="s">
        <v>283</v>
      </c>
      <c r="E1759" t="s">
        <v>221</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25">
      <c r="A1760" t="s">
        <v>317</v>
      </c>
      <c r="B1760" t="s">
        <v>45</v>
      </c>
      <c r="C1760" t="s">
        <v>29</v>
      </c>
      <c r="D1760" t="s">
        <v>283</v>
      </c>
      <c r="E1760" t="s">
        <v>222</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25">
      <c r="A1761" t="s">
        <v>317</v>
      </c>
      <c r="B1761" t="s">
        <v>45</v>
      </c>
      <c r="C1761" t="s">
        <v>29</v>
      </c>
      <c r="D1761" t="s">
        <v>283</v>
      </c>
      <c r="E1761" t="s">
        <v>224</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25">
      <c r="A1762" t="s">
        <v>317</v>
      </c>
      <c r="B1762" t="s">
        <v>45</v>
      </c>
      <c r="C1762" t="s">
        <v>29</v>
      </c>
      <c r="D1762" t="s">
        <v>284</v>
      </c>
      <c r="E1762" t="s">
        <v>225</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25">
      <c r="A1763" t="s">
        <v>317</v>
      </c>
      <c r="B1763" t="s">
        <v>45</v>
      </c>
      <c r="C1763" t="s">
        <v>29</v>
      </c>
      <c r="D1763" t="s">
        <v>284</v>
      </c>
      <c r="E1763" t="s">
        <v>226</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25">
      <c r="A1764" t="s">
        <v>317</v>
      </c>
      <c r="B1764" t="s">
        <v>45</v>
      </c>
      <c r="C1764" t="s">
        <v>29</v>
      </c>
      <c r="D1764" t="s">
        <v>284</v>
      </c>
      <c r="E1764" t="s">
        <v>229</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25">
      <c r="A1765" t="s">
        <v>317</v>
      </c>
      <c r="B1765" t="s">
        <v>45</v>
      </c>
      <c r="C1765" t="s">
        <v>29</v>
      </c>
      <c r="D1765" t="s">
        <v>284</v>
      </c>
      <c r="E1765" t="s">
        <v>231</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25">
      <c r="A1766" t="s">
        <v>317</v>
      </c>
      <c r="B1766" t="s">
        <v>45</v>
      </c>
      <c r="C1766" t="s">
        <v>29</v>
      </c>
      <c r="D1766" t="s">
        <v>285</v>
      </c>
      <c r="E1766" t="s">
        <v>232</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25">
      <c r="A1767" t="s">
        <v>317</v>
      </c>
      <c r="B1767" t="s">
        <v>45</v>
      </c>
      <c r="C1767" t="s">
        <v>29</v>
      </c>
      <c r="D1767" t="s">
        <v>285</v>
      </c>
      <c r="E1767" t="s">
        <v>233</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25">
      <c r="A1768" t="s">
        <v>317</v>
      </c>
      <c r="B1768" t="s">
        <v>45</v>
      </c>
      <c r="C1768" t="s">
        <v>29</v>
      </c>
      <c r="D1768" t="s">
        <v>285</v>
      </c>
      <c r="E1768" t="s">
        <v>235</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25">
      <c r="A1769" t="s">
        <v>317</v>
      </c>
      <c r="B1769" t="s">
        <v>45</v>
      </c>
      <c r="C1769" t="s">
        <v>29</v>
      </c>
      <c r="D1769" t="s">
        <v>285</v>
      </c>
      <c r="E1769" t="s">
        <v>244</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25">
      <c r="A1770" t="s">
        <v>317</v>
      </c>
      <c r="B1770" t="s">
        <v>45</v>
      </c>
      <c r="C1770" t="s">
        <v>29</v>
      </c>
      <c r="D1770" t="s">
        <v>286</v>
      </c>
      <c r="E1770" t="s">
        <v>247</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25">
      <c r="A1771" t="s">
        <v>318</v>
      </c>
      <c r="B1771" t="s">
        <v>15</v>
      </c>
      <c r="C1771" t="s">
        <v>29</v>
      </c>
      <c r="D1771" t="s">
        <v>271</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25">
      <c r="A1772" t="s">
        <v>318</v>
      </c>
      <c r="B1772" t="s">
        <v>15</v>
      </c>
      <c r="C1772" t="s">
        <v>29</v>
      </c>
      <c r="D1772" t="s">
        <v>271</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25">
      <c r="A1773" t="s">
        <v>318</v>
      </c>
      <c r="B1773" t="s">
        <v>15</v>
      </c>
      <c r="C1773" t="s">
        <v>29</v>
      </c>
      <c r="D1773" t="s">
        <v>271</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25">
      <c r="A1774" t="s">
        <v>318</v>
      </c>
      <c r="B1774" t="s">
        <v>15</v>
      </c>
      <c r="C1774" t="s">
        <v>29</v>
      </c>
      <c r="D1774" t="s">
        <v>271</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25">
      <c r="A1775" t="s">
        <v>318</v>
      </c>
      <c r="B1775" t="s">
        <v>15</v>
      </c>
      <c r="C1775" t="s">
        <v>29</v>
      </c>
      <c r="D1775" t="s">
        <v>272</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25">
      <c r="A1776" t="s">
        <v>318</v>
      </c>
      <c r="B1776" t="s">
        <v>15</v>
      </c>
      <c r="C1776" t="s">
        <v>29</v>
      </c>
      <c r="D1776" t="s">
        <v>272</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25">
      <c r="A1777" t="s">
        <v>318</v>
      </c>
      <c r="B1777" t="s">
        <v>15</v>
      </c>
      <c r="C1777" t="s">
        <v>29</v>
      </c>
      <c r="D1777" t="s">
        <v>272</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25">
      <c r="A1778" t="s">
        <v>318</v>
      </c>
      <c r="B1778" t="s">
        <v>15</v>
      </c>
      <c r="C1778" t="s">
        <v>29</v>
      </c>
      <c r="D1778" t="s">
        <v>272</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25">
      <c r="A1779" t="s">
        <v>318</v>
      </c>
      <c r="B1779" t="s">
        <v>15</v>
      </c>
      <c r="C1779" t="s">
        <v>29</v>
      </c>
      <c r="D1779" t="s">
        <v>273</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25">
      <c r="A1780" t="s">
        <v>318</v>
      </c>
      <c r="B1780" t="s">
        <v>15</v>
      </c>
      <c r="C1780" t="s">
        <v>29</v>
      </c>
      <c r="D1780" t="s">
        <v>273</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25">
      <c r="A1781" t="s">
        <v>318</v>
      </c>
      <c r="B1781" t="s">
        <v>15</v>
      </c>
      <c r="C1781" t="s">
        <v>29</v>
      </c>
      <c r="D1781" t="s">
        <v>273</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25">
      <c r="A1782" t="s">
        <v>318</v>
      </c>
      <c r="B1782" t="s">
        <v>15</v>
      </c>
      <c r="C1782" t="s">
        <v>29</v>
      </c>
      <c r="D1782" t="s">
        <v>273</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25">
      <c r="A1783" t="s">
        <v>318</v>
      </c>
      <c r="B1783" t="s">
        <v>15</v>
      </c>
      <c r="C1783" t="s">
        <v>29</v>
      </c>
      <c r="D1783" t="s">
        <v>274</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25">
      <c r="A1784" t="s">
        <v>318</v>
      </c>
      <c r="B1784" t="s">
        <v>15</v>
      </c>
      <c r="C1784" t="s">
        <v>29</v>
      </c>
      <c r="D1784" t="s">
        <v>274</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25">
      <c r="A1785" t="s">
        <v>318</v>
      </c>
      <c r="B1785" t="s">
        <v>15</v>
      </c>
      <c r="C1785" t="s">
        <v>29</v>
      </c>
      <c r="D1785" t="s">
        <v>274</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25">
      <c r="A1786" t="s">
        <v>318</v>
      </c>
      <c r="B1786" t="s">
        <v>15</v>
      </c>
      <c r="C1786" t="s">
        <v>29</v>
      </c>
      <c r="D1786" t="s">
        <v>274</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25">
      <c r="A1787" t="s">
        <v>318</v>
      </c>
      <c r="B1787" t="s">
        <v>15</v>
      </c>
      <c r="C1787" t="s">
        <v>29</v>
      </c>
      <c r="D1787" t="s">
        <v>275</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25">
      <c r="A1788" t="s">
        <v>318</v>
      </c>
      <c r="B1788" t="s">
        <v>15</v>
      </c>
      <c r="C1788" t="s">
        <v>29</v>
      </c>
      <c r="D1788" t="s">
        <v>275</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25">
      <c r="A1789" t="s">
        <v>318</v>
      </c>
      <c r="B1789" t="s">
        <v>15</v>
      </c>
      <c r="C1789" t="s">
        <v>29</v>
      </c>
      <c r="D1789" t="s">
        <v>275</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25">
      <c r="A1790" t="s">
        <v>318</v>
      </c>
      <c r="B1790" t="s">
        <v>15</v>
      </c>
      <c r="C1790" t="s">
        <v>29</v>
      </c>
      <c r="D1790" t="s">
        <v>275</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25">
      <c r="A1791" t="s">
        <v>318</v>
      </c>
      <c r="B1791" t="s">
        <v>15</v>
      </c>
      <c r="C1791" t="s">
        <v>29</v>
      </c>
      <c r="D1791" t="s">
        <v>276</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25">
      <c r="A1792" t="s">
        <v>318</v>
      </c>
      <c r="B1792" t="s">
        <v>15</v>
      </c>
      <c r="C1792" t="s">
        <v>29</v>
      </c>
      <c r="D1792" t="s">
        <v>276</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25">
      <c r="A1793" t="s">
        <v>318</v>
      </c>
      <c r="B1793" t="s">
        <v>15</v>
      </c>
      <c r="C1793" t="s">
        <v>29</v>
      </c>
      <c r="D1793" t="s">
        <v>276</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25">
      <c r="A1794" t="s">
        <v>318</v>
      </c>
      <c r="B1794" t="s">
        <v>15</v>
      </c>
      <c r="C1794" t="s">
        <v>29</v>
      </c>
      <c r="D1794" t="s">
        <v>276</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25">
      <c r="A1795" t="s">
        <v>318</v>
      </c>
      <c r="B1795" t="s">
        <v>15</v>
      </c>
      <c r="C1795" t="s">
        <v>29</v>
      </c>
      <c r="D1795" t="s">
        <v>277</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25">
      <c r="A1796" t="s">
        <v>318</v>
      </c>
      <c r="B1796" t="s">
        <v>15</v>
      </c>
      <c r="C1796" t="s">
        <v>29</v>
      </c>
      <c r="D1796" t="s">
        <v>277</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25">
      <c r="A1797" t="s">
        <v>318</v>
      </c>
      <c r="B1797" t="s">
        <v>15</v>
      </c>
      <c r="C1797" t="s">
        <v>29</v>
      </c>
      <c r="D1797" t="s">
        <v>277</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25">
      <c r="A1798" t="s">
        <v>318</v>
      </c>
      <c r="B1798" t="s">
        <v>15</v>
      </c>
      <c r="C1798" t="s">
        <v>29</v>
      </c>
      <c r="D1798" t="s">
        <v>277</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25">
      <c r="A1799" t="s">
        <v>318</v>
      </c>
      <c r="B1799" t="s">
        <v>15</v>
      </c>
      <c r="C1799" t="s">
        <v>29</v>
      </c>
      <c r="D1799" t="s">
        <v>278</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25">
      <c r="A1800" t="s">
        <v>318</v>
      </c>
      <c r="B1800" t="s">
        <v>15</v>
      </c>
      <c r="C1800" t="s">
        <v>29</v>
      </c>
      <c r="D1800" t="s">
        <v>278</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25">
      <c r="A1801" t="s">
        <v>318</v>
      </c>
      <c r="B1801" t="s">
        <v>15</v>
      </c>
      <c r="C1801" t="s">
        <v>29</v>
      </c>
      <c r="D1801" t="s">
        <v>278</v>
      </c>
      <c r="E1801" t="s">
        <v>146</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25">
      <c r="A1802" t="s">
        <v>318</v>
      </c>
      <c r="B1802" t="s">
        <v>15</v>
      </c>
      <c r="C1802" t="s">
        <v>29</v>
      </c>
      <c r="D1802" t="s">
        <v>278</v>
      </c>
      <c r="E1802" t="s">
        <v>147</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25">
      <c r="A1803" t="s">
        <v>318</v>
      </c>
      <c r="B1803" t="s">
        <v>15</v>
      </c>
      <c r="C1803" t="s">
        <v>29</v>
      </c>
      <c r="D1803" t="s">
        <v>279</v>
      </c>
      <c r="E1803" t="s">
        <v>161</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25">
      <c r="A1804" t="s">
        <v>318</v>
      </c>
      <c r="B1804" t="s">
        <v>15</v>
      </c>
      <c r="C1804" t="s">
        <v>29</v>
      </c>
      <c r="D1804" t="s">
        <v>279</v>
      </c>
      <c r="E1804" t="s">
        <v>163</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25">
      <c r="A1805" t="s">
        <v>318</v>
      </c>
      <c r="B1805" t="s">
        <v>15</v>
      </c>
      <c r="C1805" t="s">
        <v>29</v>
      </c>
      <c r="D1805" t="s">
        <v>279</v>
      </c>
      <c r="E1805" t="s">
        <v>164</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25">
      <c r="A1806" t="s">
        <v>318</v>
      </c>
      <c r="B1806" t="s">
        <v>15</v>
      </c>
      <c r="C1806" t="s">
        <v>29</v>
      </c>
      <c r="D1806" t="s">
        <v>279</v>
      </c>
      <c r="E1806" t="s">
        <v>166</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25">
      <c r="A1807" t="s">
        <v>318</v>
      </c>
      <c r="B1807" t="s">
        <v>15</v>
      </c>
      <c r="C1807" t="s">
        <v>29</v>
      </c>
      <c r="D1807" t="s">
        <v>280</v>
      </c>
      <c r="E1807" t="s">
        <v>167</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25">
      <c r="A1808" t="s">
        <v>318</v>
      </c>
      <c r="B1808" t="s">
        <v>15</v>
      </c>
      <c r="C1808" t="s">
        <v>29</v>
      </c>
      <c r="D1808" t="s">
        <v>280</v>
      </c>
      <c r="E1808" t="s">
        <v>171</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25">
      <c r="A1809" t="s">
        <v>318</v>
      </c>
      <c r="B1809" t="s">
        <v>15</v>
      </c>
      <c r="C1809" t="s">
        <v>29</v>
      </c>
      <c r="D1809" t="s">
        <v>280</v>
      </c>
      <c r="E1809" t="s">
        <v>174</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25">
      <c r="A1810" t="s">
        <v>318</v>
      </c>
      <c r="B1810" t="s">
        <v>15</v>
      </c>
      <c r="C1810" t="s">
        <v>29</v>
      </c>
      <c r="D1810" t="s">
        <v>280</v>
      </c>
      <c r="E1810" t="s">
        <v>176</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25">
      <c r="A1811" t="s">
        <v>318</v>
      </c>
      <c r="B1811" t="s">
        <v>15</v>
      </c>
      <c r="C1811" t="s">
        <v>29</v>
      </c>
      <c r="D1811" t="s">
        <v>281</v>
      </c>
      <c r="E1811" t="s">
        <v>195</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25">
      <c r="A1812" t="s">
        <v>318</v>
      </c>
      <c r="B1812" t="s">
        <v>15</v>
      </c>
      <c r="C1812" t="s">
        <v>29</v>
      </c>
      <c r="D1812" t="s">
        <v>281</v>
      </c>
      <c r="E1812" t="s">
        <v>206</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25">
      <c r="A1813" t="s">
        <v>318</v>
      </c>
      <c r="B1813" t="s">
        <v>15</v>
      </c>
      <c r="C1813" t="s">
        <v>29</v>
      </c>
      <c r="D1813" t="s">
        <v>281</v>
      </c>
      <c r="E1813" t="s">
        <v>207</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25">
      <c r="A1814" t="s">
        <v>318</v>
      </c>
      <c r="B1814" t="s">
        <v>15</v>
      </c>
      <c r="C1814" t="s">
        <v>29</v>
      </c>
      <c r="D1814" t="s">
        <v>281</v>
      </c>
      <c r="E1814" t="s">
        <v>212</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25">
      <c r="A1815" t="s">
        <v>318</v>
      </c>
      <c r="B1815" t="s">
        <v>15</v>
      </c>
      <c r="C1815" t="s">
        <v>29</v>
      </c>
      <c r="D1815" t="s">
        <v>282</v>
      </c>
      <c r="E1815" t="s">
        <v>213</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25">
      <c r="A1816" t="s">
        <v>318</v>
      </c>
      <c r="B1816" t="s">
        <v>15</v>
      </c>
      <c r="C1816" t="s">
        <v>29</v>
      </c>
      <c r="D1816" t="s">
        <v>282</v>
      </c>
      <c r="E1816" t="s">
        <v>214</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25">
      <c r="A1817" t="s">
        <v>318</v>
      </c>
      <c r="B1817" t="s">
        <v>15</v>
      </c>
      <c r="C1817" t="s">
        <v>29</v>
      </c>
      <c r="D1817" t="s">
        <v>282</v>
      </c>
      <c r="E1817" t="s">
        <v>215</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25">
      <c r="A1818" t="s">
        <v>318</v>
      </c>
      <c r="B1818" t="s">
        <v>15</v>
      </c>
      <c r="C1818" t="s">
        <v>29</v>
      </c>
      <c r="D1818" t="s">
        <v>282</v>
      </c>
      <c r="E1818" t="s">
        <v>217</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25">
      <c r="A1819" t="s">
        <v>318</v>
      </c>
      <c r="B1819" t="s">
        <v>15</v>
      </c>
      <c r="C1819" t="s">
        <v>29</v>
      </c>
      <c r="D1819" t="s">
        <v>283</v>
      </c>
      <c r="E1819" t="s">
        <v>219</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25">
      <c r="A1820" t="s">
        <v>318</v>
      </c>
      <c r="B1820" t="s">
        <v>15</v>
      </c>
      <c r="C1820" t="s">
        <v>29</v>
      </c>
      <c r="D1820" t="s">
        <v>283</v>
      </c>
      <c r="E1820" t="s">
        <v>221</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25">
      <c r="A1821" t="s">
        <v>318</v>
      </c>
      <c r="B1821" t="s">
        <v>15</v>
      </c>
      <c r="C1821" t="s">
        <v>29</v>
      </c>
      <c r="D1821" t="s">
        <v>283</v>
      </c>
      <c r="E1821" t="s">
        <v>222</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25">
      <c r="A1822" t="s">
        <v>318</v>
      </c>
      <c r="B1822" t="s">
        <v>15</v>
      </c>
      <c r="C1822" t="s">
        <v>29</v>
      </c>
      <c r="D1822" t="s">
        <v>283</v>
      </c>
      <c r="E1822" t="s">
        <v>224</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25">
      <c r="A1823" t="s">
        <v>318</v>
      </c>
      <c r="B1823" t="s">
        <v>15</v>
      </c>
      <c r="C1823" t="s">
        <v>29</v>
      </c>
      <c r="D1823" t="s">
        <v>284</v>
      </c>
      <c r="E1823" t="s">
        <v>225</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25">
      <c r="A1824" t="s">
        <v>318</v>
      </c>
      <c r="B1824" t="s">
        <v>15</v>
      </c>
      <c r="C1824" t="s">
        <v>29</v>
      </c>
      <c r="D1824" t="s">
        <v>284</v>
      </c>
      <c r="E1824" t="s">
        <v>226</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25">
      <c r="A1825" t="s">
        <v>318</v>
      </c>
      <c r="B1825" t="s">
        <v>15</v>
      </c>
      <c r="C1825" t="s">
        <v>29</v>
      </c>
      <c r="D1825" t="s">
        <v>284</v>
      </c>
      <c r="E1825" t="s">
        <v>229</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25">
      <c r="A1826" t="s">
        <v>318</v>
      </c>
      <c r="B1826" t="s">
        <v>15</v>
      </c>
      <c r="C1826" t="s">
        <v>29</v>
      </c>
      <c r="D1826" t="s">
        <v>284</v>
      </c>
      <c r="E1826" t="s">
        <v>231</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25">
      <c r="A1827" t="s">
        <v>318</v>
      </c>
      <c r="B1827" t="s">
        <v>15</v>
      </c>
      <c r="C1827" t="s">
        <v>29</v>
      </c>
      <c r="D1827" t="s">
        <v>285</v>
      </c>
      <c r="E1827" t="s">
        <v>232</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25">
      <c r="A1828" t="s">
        <v>318</v>
      </c>
      <c r="B1828" t="s">
        <v>15</v>
      </c>
      <c r="C1828" t="s">
        <v>29</v>
      </c>
      <c r="D1828" t="s">
        <v>285</v>
      </c>
      <c r="E1828" t="s">
        <v>233</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25">
      <c r="A1829" t="s">
        <v>318</v>
      </c>
      <c r="B1829" t="s">
        <v>15</v>
      </c>
      <c r="C1829" t="s">
        <v>29</v>
      </c>
      <c r="D1829" t="s">
        <v>285</v>
      </c>
      <c r="E1829" t="s">
        <v>235</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25">
      <c r="A1830" t="s">
        <v>318</v>
      </c>
      <c r="B1830" t="s">
        <v>15</v>
      </c>
      <c r="C1830" t="s">
        <v>29</v>
      </c>
      <c r="D1830" t="s">
        <v>285</v>
      </c>
      <c r="E1830" t="s">
        <v>244</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25">
      <c r="A1831" t="s">
        <v>318</v>
      </c>
      <c r="B1831" t="s">
        <v>15</v>
      </c>
      <c r="C1831" t="s">
        <v>29</v>
      </c>
      <c r="D1831" t="s">
        <v>286</v>
      </c>
      <c r="E1831" t="s">
        <v>247</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25">
      <c r="A1832" t="s">
        <v>319</v>
      </c>
      <c r="B1832" t="s">
        <v>46</v>
      </c>
      <c r="C1832" t="s">
        <v>29</v>
      </c>
      <c r="D1832" t="s">
        <v>271</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25">
      <c r="A1833" t="s">
        <v>319</v>
      </c>
      <c r="B1833" t="s">
        <v>46</v>
      </c>
      <c r="C1833" t="s">
        <v>29</v>
      </c>
      <c r="D1833" t="s">
        <v>271</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25">
      <c r="A1834" t="s">
        <v>319</v>
      </c>
      <c r="B1834" t="s">
        <v>46</v>
      </c>
      <c r="C1834" t="s">
        <v>29</v>
      </c>
      <c r="D1834" t="s">
        <v>271</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25">
      <c r="A1835" t="s">
        <v>319</v>
      </c>
      <c r="B1835" t="s">
        <v>46</v>
      </c>
      <c r="C1835" t="s">
        <v>29</v>
      </c>
      <c r="D1835" t="s">
        <v>271</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25">
      <c r="A1836" t="s">
        <v>319</v>
      </c>
      <c r="B1836" t="s">
        <v>46</v>
      </c>
      <c r="C1836" t="s">
        <v>29</v>
      </c>
      <c r="D1836" t="s">
        <v>272</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25">
      <c r="A1837" t="s">
        <v>319</v>
      </c>
      <c r="B1837" t="s">
        <v>46</v>
      </c>
      <c r="C1837" t="s">
        <v>29</v>
      </c>
      <c r="D1837" t="s">
        <v>272</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25">
      <c r="A1838" t="s">
        <v>319</v>
      </c>
      <c r="B1838" t="s">
        <v>46</v>
      </c>
      <c r="C1838" t="s">
        <v>29</v>
      </c>
      <c r="D1838" t="s">
        <v>272</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25">
      <c r="A1839" t="s">
        <v>319</v>
      </c>
      <c r="B1839" t="s">
        <v>46</v>
      </c>
      <c r="C1839" t="s">
        <v>29</v>
      </c>
      <c r="D1839" t="s">
        <v>272</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25">
      <c r="A1840" t="s">
        <v>319</v>
      </c>
      <c r="B1840" t="s">
        <v>46</v>
      </c>
      <c r="C1840" t="s">
        <v>29</v>
      </c>
      <c r="D1840" t="s">
        <v>273</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25">
      <c r="A1841" t="s">
        <v>319</v>
      </c>
      <c r="B1841" t="s">
        <v>46</v>
      </c>
      <c r="C1841" t="s">
        <v>29</v>
      </c>
      <c r="D1841" t="s">
        <v>273</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25">
      <c r="A1842" t="s">
        <v>319</v>
      </c>
      <c r="B1842" t="s">
        <v>46</v>
      </c>
      <c r="C1842" t="s">
        <v>29</v>
      </c>
      <c r="D1842" t="s">
        <v>273</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25">
      <c r="A1843" t="s">
        <v>319</v>
      </c>
      <c r="B1843" t="s">
        <v>46</v>
      </c>
      <c r="C1843" t="s">
        <v>29</v>
      </c>
      <c r="D1843" t="s">
        <v>273</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25">
      <c r="A1844" t="s">
        <v>319</v>
      </c>
      <c r="B1844" t="s">
        <v>46</v>
      </c>
      <c r="C1844" t="s">
        <v>29</v>
      </c>
      <c r="D1844" t="s">
        <v>274</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25">
      <c r="A1845" t="s">
        <v>319</v>
      </c>
      <c r="B1845" t="s">
        <v>46</v>
      </c>
      <c r="C1845" t="s">
        <v>29</v>
      </c>
      <c r="D1845" t="s">
        <v>274</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25">
      <c r="A1846" t="s">
        <v>319</v>
      </c>
      <c r="B1846" t="s">
        <v>46</v>
      </c>
      <c r="C1846" t="s">
        <v>29</v>
      </c>
      <c r="D1846" t="s">
        <v>274</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25">
      <c r="A1847" t="s">
        <v>319</v>
      </c>
      <c r="B1847" t="s">
        <v>46</v>
      </c>
      <c r="C1847" t="s">
        <v>29</v>
      </c>
      <c r="D1847" t="s">
        <v>274</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25">
      <c r="A1848" t="s">
        <v>319</v>
      </c>
      <c r="B1848" t="s">
        <v>46</v>
      </c>
      <c r="C1848" t="s">
        <v>29</v>
      </c>
      <c r="D1848" t="s">
        <v>275</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25">
      <c r="A1849" t="s">
        <v>319</v>
      </c>
      <c r="B1849" t="s">
        <v>46</v>
      </c>
      <c r="C1849" t="s">
        <v>29</v>
      </c>
      <c r="D1849" t="s">
        <v>275</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25">
      <c r="A1850" t="s">
        <v>319</v>
      </c>
      <c r="B1850" t="s">
        <v>46</v>
      </c>
      <c r="C1850" t="s">
        <v>29</v>
      </c>
      <c r="D1850" t="s">
        <v>275</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25">
      <c r="A1851" t="s">
        <v>319</v>
      </c>
      <c r="B1851" t="s">
        <v>46</v>
      </c>
      <c r="C1851" t="s">
        <v>29</v>
      </c>
      <c r="D1851" t="s">
        <v>275</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25">
      <c r="A1852" t="s">
        <v>319</v>
      </c>
      <c r="B1852" t="s">
        <v>46</v>
      </c>
      <c r="C1852" t="s">
        <v>29</v>
      </c>
      <c r="D1852" t="s">
        <v>276</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25">
      <c r="A1853" t="s">
        <v>319</v>
      </c>
      <c r="B1853" t="s">
        <v>46</v>
      </c>
      <c r="C1853" t="s">
        <v>29</v>
      </c>
      <c r="D1853" t="s">
        <v>276</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25">
      <c r="A1854" t="s">
        <v>319</v>
      </c>
      <c r="B1854" t="s">
        <v>46</v>
      </c>
      <c r="C1854" t="s">
        <v>29</v>
      </c>
      <c r="D1854" t="s">
        <v>276</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25">
      <c r="A1855" t="s">
        <v>319</v>
      </c>
      <c r="B1855" t="s">
        <v>46</v>
      </c>
      <c r="C1855" t="s">
        <v>29</v>
      </c>
      <c r="D1855" t="s">
        <v>276</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25">
      <c r="A1856" t="s">
        <v>319</v>
      </c>
      <c r="B1856" t="s">
        <v>46</v>
      </c>
      <c r="C1856" t="s">
        <v>29</v>
      </c>
      <c r="D1856" t="s">
        <v>277</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25">
      <c r="A1857" t="s">
        <v>319</v>
      </c>
      <c r="B1857" t="s">
        <v>46</v>
      </c>
      <c r="C1857" t="s">
        <v>29</v>
      </c>
      <c r="D1857" t="s">
        <v>277</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25">
      <c r="A1858" t="s">
        <v>319</v>
      </c>
      <c r="B1858" t="s">
        <v>46</v>
      </c>
      <c r="C1858" t="s">
        <v>29</v>
      </c>
      <c r="D1858" t="s">
        <v>277</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25">
      <c r="A1859" t="s">
        <v>319</v>
      </c>
      <c r="B1859" t="s">
        <v>46</v>
      </c>
      <c r="C1859" t="s">
        <v>29</v>
      </c>
      <c r="D1859" t="s">
        <v>277</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25">
      <c r="A1860" t="s">
        <v>319</v>
      </c>
      <c r="B1860" t="s">
        <v>46</v>
      </c>
      <c r="C1860" t="s">
        <v>29</v>
      </c>
      <c r="D1860" t="s">
        <v>278</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25">
      <c r="A1861" t="s">
        <v>319</v>
      </c>
      <c r="B1861" t="s">
        <v>46</v>
      </c>
      <c r="C1861" t="s">
        <v>29</v>
      </c>
      <c r="D1861" t="s">
        <v>278</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25">
      <c r="A1862" t="s">
        <v>319</v>
      </c>
      <c r="B1862" t="s">
        <v>46</v>
      </c>
      <c r="C1862" t="s">
        <v>29</v>
      </c>
      <c r="D1862" t="s">
        <v>278</v>
      </c>
      <c r="E1862" t="s">
        <v>146</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25">
      <c r="A1863" t="s">
        <v>319</v>
      </c>
      <c r="B1863" t="s">
        <v>46</v>
      </c>
      <c r="C1863" t="s">
        <v>29</v>
      </c>
      <c r="D1863" t="s">
        <v>278</v>
      </c>
      <c r="E1863" t="s">
        <v>147</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25">
      <c r="A1864" t="s">
        <v>319</v>
      </c>
      <c r="B1864" t="s">
        <v>46</v>
      </c>
      <c r="C1864" t="s">
        <v>29</v>
      </c>
      <c r="D1864" t="s">
        <v>279</v>
      </c>
      <c r="E1864" t="s">
        <v>161</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25">
      <c r="A1865" t="s">
        <v>319</v>
      </c>
      <c r="B1865" t="s">
        <v>46</v>
      </c>
      <c r="C1865" t="s">
        <v>29</v>
      </c>
      <c r="D1865" t="s">
        <v>279</v>
      </c>
      <c r="E1865" t="s">
        <v>163</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25">
      <c r="A1866" t="s">
        <v>319</v>
      </c>
      <c r="B1866" t="s">
        <v>46</v>
      </c>
      <c r="C1866" t="s">
        <v>29</v>
      </c>
      <c r="D1866" t="s">
        <v>279</v>
      </c>
      <c r="E1866" t="s">
        <v>164</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25">
      <c r="A1867" t="s">
        <v>319</v>
      </c>
      <c r="B1867" t="s">
        <v>46</v>
      </c>
      <c r="C1867" t="s">
        <v>29</v>
      </c>
      <c r="D1867" t="s">
        <v>279</v>
      </c>
      <c r="E1867" t="s">
        <v>166</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25">
      <c r="A1868" t="s">
        <v>319</v>
      </c>
      <c r="B1868" t="s">
        <v>46</v>
      </c>
      <c r="C1868" t="s">
        <v>29</v>
      </c>
      <c r="D1868" t="s">
        <v>280</v>
      </c>
      <c r="E1868" t="s">
        <v>167</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25">
      <c r="A1869" t="s">
        <v>319</v>
      </c>
      <c r="B1869" t="s">
        <v>46</v>
      </c>
      <c r="C1869" t="s">
        <v>29</v>
      </c>
      <c r="D1869" t="s">
        <v>280</v>
      </c>
      <c r="E1869" t="s">
        <v>171</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25">
      <c r="A1870" t="s">
        <v>319</v>
      </c>
      <c r="B1870" t="s">
        <v>46</v>
      </c>
      <c r="C1870" t="s">
        <v>29</v>
      </c>
      <c r="D1870" t="s">
        <v>280</v>
      </c>
      <c r="E1870" t="s">
        <v>174</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25">
      <c r="A1871" t="s">
        <v>319</v>
      </c>
      <c r="B1871" t="s">
        <v>46</v>
      </c>
      <c r="C1871" t="s">
        <v>29</v>
      </c>
      <c r="D1871" t="s">
        <v>280</v>
      </c>
      <c r="E1871" t="s">
        <v>176</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25">
      <c r="A1872" t="s">
        <v>319</v>
      </c>
      <c r="B1872" t="s">
        <v>46</v>
      </c>
      <c r="C1872" t="s">
        <v>29</v>
      </c>
      <c r="D1872" t="s">
        <v>281</v>
      </c>
      <c r="E1872" t="s">
        <v>195</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25">
      <c r="A1873" t="s">
        <v>319</v>
      </c>
      <c r="B1873" t="s">
        <v>46</v>
      </c>
      <c r="C1873" t="s">
        <v>29</v>
      </c>
      <c r="D1873" t="s">
        <v>281</v>
      </c>
      <c r="E1873" t="s">
        <v>206</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25">
      <c r="A1874" t="s">
        <v>319</v>
      </c>
      <c r="B1874" t="s">
        <v>46</v>
      </c>
      <c r="C1874" t="s">
        <v>29</v>
      </c>
      <c r="D1874" t="s">
        <v>281</v>
      </c>
      <c r="E1874" t="s">
        <v>207</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25">
      <c r="A1875" t="s">
        <v>319</v>
      </c>
      <c r="B1875" t="s">
        <v>46</v>
      </c>
      <c r="C1875" t="s">
        <v>29</v>
      </c>
      <c r="D1875" t="s">
        <v>281</v>
      </c>
      <c r="E1875" t="s">
        <v>212</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25">
      <c r="A1876" t="s">
        <v>319</v>
      </c>
      <c r="B1876" t="s">
        <v>46</v>
      </c>
      <c r="C1876" t="s">
        <v>29</v>
      </c>
      <c r="D1876" t="s">
        <v>282</v>
      </c>
      <c r="E1876" t="s">
        <v>213</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25">
      <c r="A1877" t="s">
        <v>319</v>
      </c>
      <c r="B1877" t="s">
        <v>46</v>
      </c>
      <c r="C1877" t="s">
        <v>29</v>
      </c>
      <c r="D1877" t="s">
        <v>282</v>
      </c>
      <c r="E1877" t="s">
        <v>214</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25">
      <c r="A1878" t="s">
        <v>319</v>
      </c>
      <c r="B1878" t="s">
        <v>46</v>
      </c>
      <c r="C1878" t="s">
        <v>29</v>
      </c>
      <c r="D1878" t="s">
        <v>282</v>
      </c>
      <c r="E1878" t="s">
        <v>215</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25">
      <c r="A1879" t="s">
        <v>319</v>
      </c>
      <c r="B1879" t="s">
        <v>46</v>
      </c>
      <c r="C1879" t="s">
        <v>29</v>
      </c>
      <c r="D1879" t="s">
        <v>282</v>
      </c>
      <c r="E1879" t="s">
        <v>217</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25">
      <c r="A1880" t="s">
        <v>319</v>
      </c>
      <c r="B1880" t="s">
        <v>46</v>
      </c>
      <c r="C1880" t="s">
        <v>29</v>
      </c>
      <c r="D1880" t="s">
        <v>283</v>
      </c>
      <c r="E1880" t="s">
        <v>219</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25">
      <c r="A1881" t="s">
        <v>319</v>
      </c>
      <c r="B1881" t="s">
        <v>46</v>
      </c>
      <c r="C1881" t="s">
        <v>29</v>
      </c>
      <c r="D1881" t="s">
        <v>283</v>
      </c>
      <c r="E1881" t="s">
        <v>221</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25">
      <c r="A1882" t="s">
        <v>319</v>
      </c>
      <c r="B1882" t="s">
        <v>46</v>
      </c>
      <c r="C1882" t="s">
        <v>29</v>
      </c>
      <c r="D1882" t="s">
        <v>283</v>
      </c>
      <c r="E1882" t="s">
        <v>222</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25">
      <c r="A1883" t="s">
        <v>319</v>
      </c>
      <c r="B1883" t="s">
        <v>46</v>
      </c>
      <c r="C1883" t="s">
        <v>29</v>
      </c>
      <c r="D1883" t="s">
        <v>283</v>
      </c>
      <c r="E1883" t="s">
        <v>224</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25">
      <c r="A1884" t="s">
        <v>319</v>
      </c>
      <c r="B1884" t="s">
        <v>46</v>
      </c>
      <c r="C1884" t="s">
        <v>29</v>
      </c>
      <c r="D1884" t="s">
        <v>284</v>
      </c>
      <c r="E1884" t="s">
        <v>225</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25">
      <c r="A1885" t="s">
        <v>319</v>
      </c>
      <c r="B1885" t="s">
        <v>46</v>
      </c>
      <c r="C1885" t="s">
        <v>29</v>
      </c>
      <c r="D1885" t="s">
        <v>284</v>
      </c>
      <c r="E1885" t="s">
        <v>226</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25">
      <c r="A1886" t="s">
        <v>319</v>
      </c>
      <c r="B1886" t="s">
        <v>46</v>
      </c>
      <c r="C1886" t="s">
        <v>29</v>
      </c>
      <c r="D1886" t="s">
        <v>284</v>
      </c>
      <c r="E1886" t="s">
        <v>229</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25">
      <c r="A1887" t="s">
        <v>319</v>
      </c>
      <c r="B1887" t="s">
        <v>46</v>
      </c>
      <c r="C1887" t="s">
        <v>29</v>
      </c>
      <c r="D1887" t="s">
        <v>284</v>
      </c>
      <c r="E1887" t="s">
        <v>231</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25">
      <c r="A1888" t="s">
        <v>319</v>
      </c>
      <c r="B1888" t="s">
        <v>46</v>
      </c>
      <c r="C1888" t="s">
        <v>29</v>
      </c>
      <c r="D1888" t="s">
        <v>285</v>
      </c>
      <c r="E1888" t="s">
        <v>232</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25">
      <c r="A1889" t="s">
        <v>319</v>
      </c>
      <c r="B1889" t="s">
        <v>46</v>
      </c>
      <c r="C1889" t="s">
        <v>29</v>
      </c>
      <c r="D1889" t="s">
        <v>285</v>
      </c>
      <c r="E1889" t="s">
        <v>233</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25">
      <c r="A1890" t="s">
        <v>319</v>
      </c>
      <c r="B1890" t="s">
        <v>46</v>
      </c>
      <c r="C1890" t="s">
        <v>29</v>
      </c>
      <c r="D1890" t="s">
        <v>285</v>
      </c>
      <c r="E1890" t="s">
        <v>235</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25">
      <c r="A1891" t="s">
        <v>319</v>
      </c>
      <c r="B1891" t="s">
        <v>46</v>
      </c>
      <c r="C1891" t="s">
        <v>29</v>
      </c>
      <c r="D1891" t="s">
        <v>285</v>
      </c>
      <c r="E1891" t="s">
        <v>244</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25">
      <c r="A1892" t="s">
        <v>319</v>
      </c>
      <c r="B1892" t="s">
        <v>46</v>
      </c>
      <c r="C1892" t="s">
        <v>29</v>
      </c>
      <c r="D1892" t="s">
        <v>286</v>
      </c>
      <c r="E1892" t="s">
        <v>247</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25">
      <c r="A1893" t="s">
        <v>320</v>
      </c>
      <c r="B1893" t="s">
        <v>16</v>
      </c>
      <c r="C1893" t="s">
        <v>29</v>
      </c>
      <c r="D1893" t="s">
        <v>271</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25">
      <c r="A1894" t="s">
        <v>320</v>
      </c>
      <c r="B1894" t="s">
        <v>16</v>
      </c>
      <c r="C1894" t="s">
        <v>29</v>
      </c>
      <c r="D1894" t="s">
        <v>271</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25">
      <c r="A1895" t="s">
        <v>320</v>
      </c>
      <c r="B1895" t="s">
        <v>16</v>
      </c>
      <c r="C1895" t="s">
        <v>29</v>
      </c>
      <c r="D1895" t="s">
        <v>271</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25">
      <c r="A1896" t="s">
        <v>320</v>
      </c>
      <c r="B1896" t="s">
        <v>16</v>
      </c>
      <c r="C1896" t="s">
        <v>29</v>
      </c>
      <c r="D1896" t="s">
        <v>271</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25">
      <c r="A1897" t="s">
        <v>320</v>
      </c>
      <c r="B1897" t="s">
        <v>16</v>
      </c>
      <c r="C1897" t="s">
        <v>29</v>
      </c>
      <c r="D1897" t="s">
        <v>272</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25">
      <c r="A1898" t="s">
        <v>320</v>
      </c>
      <c r="B1898" t="s">
        <v>16</v>
      </c>
      <c r="C1898" t="s">
        <v>29</v>
      </c>
      <c r="D1898" t="s">
        <v>272</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25">
      <c r="A1899" t="s">
        <v>320</v>
      </c>
      <c r="B1899" t="s">
        <v>16</v>
      </c>
      <c r="C1899" t="s">
        <v>29</v>
      </c>
      <c r="D1899" t="s">
        <v>272</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25">
      <c r="A1900" t="s">
        <v>320</v>
      </c>
      <c r="B1900" t="s">
        <v>16</v>
      </c>
      <c r="C1900" t="s">
        <v>29</v>
      </c>
      <c r="D1900" t="s">
        <v>272</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25">
      <c r="A1901" t="s">
        <v>320</v>
      </c>
      <c r="B1901" t="s">
        <v>16</v>
      </c>
      <c r="C1901" t="s">
        <v>29</v>
      </c>
      <c r="D1901" t="s">
        <v>273</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25">
      <c r="A1902" t="s">
        <v>320</v>
      </c>
      <c r="B1902" t="s">
        <v>16</v>
      </c>
      <c r="C1902" t="s">
        <v>29</v>
      </c>
      <c r="D1902" t="s">
        <v>273</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25">
      <c r="A1903" t="s">
        <v>320</v>
      </c>
      <c r="B1903" t="s">
        <v>16</v>
      </c>
      <c r="C1903" t="s">
        <v>29</v>
      </c>
      <c r="D1903" t="s">
        <v>273</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25">
      <c r="A1904" t="s">
        <v>320</v>
      </c>
      <c r="B1904" t="s">
        <v>16</v>
      </c>
      <c r="C1904" t="s">
        <v>29</v>
      </c>
      <c r="D1904" t="s">
        <v>273</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25">
      <c r="A1905" t="s">
        <v>320</v>
      </c>
      <c r="B1905" t="s">
        <v>16</v>
      </c>
      <c r="C1905" t="s">
        <v>29</v>
      </c>
      <c r="D1905" t="s">
        <v>274</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25">
      <c r="A1906" t="s">
        <v>320</v>
      </c>
      <c r="B1906" t="s">
        <v>16</v>
      </c>
      <c r="C1906" t="s">
        <v>29</v>
      </c>
      <c r="D1906" t="s">
        <v>274</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25">
      <c r="A1907" t="s">
        <v>320</v>
      </c>
      <c r="B1907" t="s">
        <v>16</v>
      </c>
      <c r="C1907" t="s">
        <v>29</v>
      </c>
      <c r="D1907" t="s">
        <v>274</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25">
      <c r="A1908" t="s">
        <v>320</v>
      </c>
      <c r="B1908" t="s">
        <v>16</v>
      </c>
      <c r="C1908" t="s">
        <v>29</v>
      </c>
      <c r="D1908" t="s">
        <v>274</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25">
      <c r="A1909" t="s">
        <v>320</v>
      </c>
      <c r="B1909" t="s">
        <v>16</v>
      </c>
      <c r="C1909" t="s">
        <v>29</v>
      </c>
      <c r="D1909" t="s">
        <v>275</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25">
      <c r="A1910" t="s">
        <v>320</v>
      </c>
      <c r="B1910" t="s">
        <v>16</v>
      </c>
      <c r="C1910" t="s">
        <v>29</v>
      </c>
      <c r="D1910" t="s">
        <v>275</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25">
      <c r="A1911" t="s">
        <v>320</v>
      </c>
      <c r="B1911" t="s">
        <v>16</v>
      </c>
      <c r="C1911" t="s">
        <v>29</v>
      </c>
      <c r="D1911" t="s">
        <v>275</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25">
      <c r="A1912" t="s">
        <v>320</v>
      </c>
      <c r="B1912" t="s">
        <v>16</v>
      </c>
      <c r="C1912" t="s">
        <v>29</v>
      </c>
      <c r="D1912" t="s">
        <v>275</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25">
      <c r="A1913" t="s">
        <v>320</v>
      </c>
      <c r="B1913" t="s">
        <v>16</v>
      </c>
      <c r="C1913" t="s">
        <v>29</v>
      </c>
      <c r="D1913" t="s">
        <v>276</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25">
      <c r="A1914" t="s">
        <v>320</v>
      </c>
      <c r="B1914" t="s">
        <v>16</v>
      </c>
      <c r="C1914" t="s">
        <v>29</v>
      </c>
      <c r="D1914" t="s">
        <v>276</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25">
      <c r="A1915" t="s">
        <v>320</v>
      </c>
      <c r="B1915" t="s">
        <v>16</v>
      </c>
      <c r="C1915" t="s">
        <v>29</v>
      </c>
      <c r="D1915" t="s">
        <v>276</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25">
      <c r="A1916" t="s">
        <v>320</v>
      </c>
      <c r="B1916" t="s">
        <v>16</v>
      </c>
      <c r="C1916" t="s">
        <v>29</v>
      </c>
      <c r="D1916" t="s">
        <v>276</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25">
      <c r="A1917" t="s">
        <v>320</v>
      </c>
      <c r="B1917" t="s">
        <v>16</v>
      </c>
      <c r="C1917" t="s">
        <v>29</v>
      </c>
      <c r="D1917" t="s">
        <v>277</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25">
      <c r="A1918" t="s">
        <v>320</v>
      </c>
      <c r="B1918" t="s">
        <v>16</v>
      </c>
      <c r="C1918" t="s">
        <v>29</v>
      </c>
      <c r="D1918" t="s">
        <v>277</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25">
      <c r="A1919" t="s">
        <v>320</v>
      </c>
      <c r="B1919" t="s">
        <v>16</v>
      </c>
      <c r="C1919" t="s">
        <v>29</v>
      </c>
      <c r="D1919" t="s">
        <v>277</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25">
      <c r="A1920" t="s">
        <v>320</v>
      </c>
      <c r="B1920" t="s">
        <v>16</v>
      </c>
      <c r="C1920" t="s">
        <v>29</v>
      </c>
      <c r="D1920" t="s">
        <v>277</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25">
      <c r="A1921" t="s">
        <v>320</v>
      </c>
      <c r="B1921" t="s">
        <v>16</v>
      </c>
      <c r="C1921" t="s">
        <v>29</v>
      </c>
      <c r="D1921" t="s">
        <v>278</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25">
      <c r="A1922" t="s">
        <v>320</v>
      </c>
      <c r="B1922" t="s">
        <v>16</v>
      </c>
      <c r="C1922" t="s">
        <v>29</v>
      </c>
      <c r="D1922" t="s">
        <v>278</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25">
      <c r="A1923" t="s">
        <v>320</v>
      </c>
      <c r="B1923" t="s">
        <v>16</v>
      </c>
      <c r="C1923" t="s">
        <v>29</v>
      </c>
      <c r="D1923" t="s">
        <v>278</v>
      </c>
      <c r="E1923" t="s">
        <v>146</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25">
      <c r="A1924" t="s">
        <v>320</v>
      </c>
      <c r="B1924" t="s">
        <v>16</v>
      </c>
      <c r="C1924" t="s">
        <v>29</v>
      </c>
      <c r="D1924" t="s">
        <v>278</v>
      </c>
      <c r="E1924" t="s">
        <v>147</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25">
      <c r="A1925" t="s">
        <v>320</v>
      </c>
      <c r="B1925" t="s">
        <v>16</v>
      </c>
      <c r="C1925" t="s">
        <v>29</v>
      </c>
      <c r="D1925" t="s">
        <v>279</v>
      </c>
      <c r="E1925" t="s">
        <v>161</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25">
      <c r="A1926" t="s">
        <v>320</v>
      </c>
      <c r="B1926" t="s">
        <v>16</v>
      </c>
      <c r="C1926" t="s">
        <v>29</v>
      </c>
      <c r="D1926" t="s">
        <v>279</v>
      </c>
      <c r="E1926" t="s">
        <v>163</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25">
      <c r="A1927" t="s">
        <v>320</v>
      </c>
      <c r="B1927" t="s">
        <v>16</v>
      </c>
      <c r="C1927" t="s">
        <v>29</v>
      </c>
      <c r="D1927" t="s">
        <v>279</v>
      </c>
      <c r="E1927" t="s">
        <v>164</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25">
      <c r="A1928" t="s">
        <v>320</v>
      </c>
      <c r="B1928" t="s">
        <v>16</v>
      </c>
      <c r="C1928" t="s">
        <v>29</v>
      </c>
      <c r="D1928" t="s">
        <v>279</v>
      </c>
      <c r="E1928" t="s">
        <v>166</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25">
      <c r="A1929" t="s">
        <v>320</v>
      </c>
      <c r="B1929" t="s">
        <v>16</v>
      </c>
      <c r="C1929" t="s">
        <v>29</v>
      </c>
      <c r="D1929" t="s">
        <v>280</v>
      </c>
      <c r="E1929" t="s">
        <v>167</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25">
      <c r="A1930" t="s">
        <v>320</v>
      </c>
      <c r="B1930" t="s">
        <v>16</v>
      </c>
      <c r="C1930" t="s">
        <v>29</v>
      </c>
      <c r="D1930" t="s">
        <v>280</v>
      </c>
      <c r="E1930" t="s">
        <v>171</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25">
      <c r="A1931" t="s">
        <v>320</v>
      </c>
      <c r="B1931" t="s">
        <v>16</v>
      </c>
      <c r="C1931" t="s">
        <v>29</v>
      </c>
      <c r="D1931" t="s">
        <v>280</v>
      </c>
      <c r="E1931" t="s">
        <v>174</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25">
      <c r="A1932" t="s">
        <v>320</v>
      </c>
      <c r="B1932" t="s">
        <v>16</v>
      </c>
      <c r="C1932" t="s">
        <v>29</v>
      </c>
      <c r="D1932" t="s">
        <v>280</v>
      </c>
      <c r="E1932" t="s">
        <v>176</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25">
      <c r="A1933" t="s">
        <v>320</v>
      </c>
      <c r="B1933" t="s">
        <v>16</v>
      </c>
      <c r="C1933" t="s">
        <v>29</v>
      </c>
      <c r="D1933" t="s">
        <v>281</v>
      </c>
      <c r="E1933" t="s">
        <v>195</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25">
      <c r="A1934" t="s">
        <v>320</v>
      </c>
      <c r="B1934" t="s">
        <v>16</v>
      </c>
      <c r="C1934" t="s">
        <v>29</v>
      </c>
      <c r="D1934" t="s">
        <v>281</v>
      </c>
      <c r="E1934" t="s">
        <v>206</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25">
      <c r="A1935" t="s">
        <v>320</v>
      </c>
      <c r="B1935" t="s">
        <v>16</v>
      </c>
      <c r="C1935" t="s">
        <v>29</v>
      </c>
      <c r="D1935" t="s">
        <v>281</v>
      </c>
      <c r="E1935" t="s">
        <v>207</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25">
      <c r="A1936" t="s">
        <v>320</v>
      </c>
      <c r="B1936" t="s">
        <v>16</v>
      </c>
      <c r="C1936" t="s">
        <v>29</v>
      </c>
      <c r="D1936" t="s">
        <v>281</v>
      </c>
      <c r="E1936" t="s">
        <v>212</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25">
      <c r="A1937" t="s">
        <v>320</v>
      </c>
      <c r="B1937" t="s">
        <v>16</v>
      </c>
      <c r="C1937" t="s">
        <v>29</v>
      </c>
      <c r="D1937" t="s">
        <v>282</v>
      </c>
      <c r="E1937" t="s">
        <v>213</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25">
      <c r="A1938" t="s">
        <v>320</v>
      </c>
      <c r="B1938" t="s">
        <v>16</v>
      </c>
      <c r="C1938" t="s">
        <v>29</v>
      </c>
      <c r="D1938" t="s">
        <v>282</v>
      </c>
      <c r="E1938" t="s">
        <v>214</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25">
      <c r="A1939" t="s">
        <v>320</v>
      </c>
      <c r="B1939" t="s">
        <v>16</v>
      </c>
      <c r="C1939" t="s">
        <v>29</v>
      </c>
      <c r="D1939" t="s">
        <v>282</v>
      </c>
      <c r="E1939" t="s">
        <v>215</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25">
      <c r="A1940" t="s">
        <v>320</v>
      </c>
      <c r="B1940" t="s">
        <v>16</v>
      </c>
      <c r="C1940" t="s">
        <v>29</v>
      </c>
      <c r="D1940" t="s">
        <v>282</v>
      </c>
      <c r="E1940" t="s">
        <v>217</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25">
      <c r="A1941" t="s">
        <v>320</v>
      </c>
      <c r="B1941" t="s">
        <v>16</v>
      </c>
      <c r="C1941" t="s">
        <v>29</v>
      </c>
      <c r="D1941" t="s">
        <v>283</v>
      </c>
      <c r="E1941" t="s">
        <v>219</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25">
      <c r="A1942" t="s">
        <v>320</v>
      </c>
      <c r="B1942" t="s">
        <v>16</v>
      </c>
      <c r="C1942" t="s">
        <v>29</v>
      </c>
      <c r="D1942" t="s">
        <v>283</v>
      </c>
      <c r="E1942" t="s">
        <v>221</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25">
      <c r="A1943" t="s">
        <v>320</v>
      </c>
      <c r="B1943" t="s">
        <v>16</v>
      </c>
      <c r="C1943" t="s">
        <v>29</v>
      </c>
      <c r="D1943" t="s">
        <v>283</v>
      </c>
      <c r="E1943" t="s">
        <v>222</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25">
      <c r="A1944" t="s">
        <v>320</v>
      </c>
      <c r="B1944" t="s">
        <v>16</v>
      </c>
      <c r="C1944" t="s">
        <v>29</v>
      </c>
      <c r="D1944" t="s">
        <v>283</v>
      </c>
      <c r="E1944" t="s">
        <v>224</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25">
      <c r="A1945" t="s">
        <v>320</v>
      </c>
      <c r="B1945" t="s">
        <v>16</v>
      </c>
      <c r="C1945" t="s">
        <v>29</v>
      </c>
      <c r="D1945" t="s">
        <v>284</v>
      </c>
      <c r="E1945" t="s">
        <v>225</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25">
      <c r="A1946" t="s">
        <v>320</v>
      </c>
      <c r="B1946" t="s">
        <v>16</v>
      </c>
      <c r="C1946" t="s">
        <v>29</v>
      </c>
      <c r="D1946" t="s">
        <v>284</v>
      </c>
      <c r="E1946" t="s">
        <v>226</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25">
      <c r="A1947" t="s">
        <v>320</v>
      </c>
      <c r="B1947" t="s">
        <v>16</v>
      </c>
      <c r="C1947" t="s">
        <v>29</v>
      </c>
      <c r="D1947" t="s">
        <v>284</v>
      </c>
      <c r="E1947" t="s">
        <v>229</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25">
      <c r="A1948" t="s">
        <v>320</v>
      </c>
      <c r="B1948" t="s">
        <v>16</v>
      </c>
      <c r="C1948" t="s">
        <v>29</v>
      </c>
      <c r="D1948" t="s">
        <v>284</v>
      </c>
      <c r="E1948" t="s">
        <v>231</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25">
      <c r="A1949" t="s">
        <v>320</v>
      </c>
      <c r="B1949" t="s">
        <v>16</v>
      </c>
      <c r="C1949" t="s">
        <v>29</v>
      </c>
      <c r="D1949" t="s">
        <v>285</v>
      </c>
      <c r="E1949" t="s">
        <v>232</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25">
      <c r="A1950" t="s">
        <v>320</v>
      </c>
      <c r="B1950" t="s">
        <v>16</v>
      </c>
      <c r="C1950" t="s">
        <v>29</v>
      </c>
      <c r="D1950" t="s">
        <v>285</v>
      </c>
      <c r="E1950" t="s">
        <v>233</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25">
      <c r="A1951" t="s">
        <v>320</v>
      </c>
      <c r="B1951" t="s">
        <v>16</v>
      </c>
      <c r="C1951" t="s">
        <v>29</v>
      </c>
      <c r="D1951" t="s">
        <v>285</v>
      </c>
      <c r="E1951" t="s">
        <v>235</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25">
      <c r="A1952" t="s">
        <v>320</v>
      </c>
      <c r="B1952" t="s">
        <v>16</v>
      </c>
      <c r="C1952" t="s">
        <v>29</v>
      </c>
      <c r="D1952" t="s">
        <v>285</v>
      </c>
      <c r="E1952" t="s">
        <v>244</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25">
      <c r="A1953" t="s">
        <v>320</v>
      </c>
      <c r="B1953" t="s">
        <v>16</v>
      </c>
      <c r="C1953" t="s">
        <v>29</v>
      </c>
      <c r="D1953" t="s">
        <v>286</v>
      </c>
      <c r="E1953" t="s">
        <v>247</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25">
      <c r="A1954" t="s">
        <v>321</v>
      </c>
      <c r="B1954" t="s">
        <v>17</v>
      </c>
      <c r="C1954" t="s">
        <v>29</v>
      </c>
      <c r="D1954" t="s">
        <v>271</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25">
      <c r="A1955" t="s">
        <v>321</v>
      </c>
      <c r="B1955" t="s">
        <v>17</v>
      </c>
      <c r="C1955" t="s">
        <v>29</v>
      </c>
      <c r="D1955" t="s">
        <v>271</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25">
      <c r="A1956" t="s">
        <v>321</v>
      </c>
      <c r="B1956" t="s">
        <v>17</v>
      </c>
      <c r="C1956" t="s">
        <v>29</v>
      </c>
      <c r="D1956" t="s">
        <v>271</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25">
      <c r="A1957" t="s">
        <v>321</v>
      </c>
      <c r="B1957" t="s">
        <v>17</v>
      </c>
      <c r="C1957" t="s">
        <v>29</v>
      </c>
      <c r="D1957" t="s">
        <v>271</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25">
      <c r="A1958" t="s">
        <v>321</v>
      </c>
      <c r="B1958" t="s">
        <v>17</v>
      </c>
      <c r="C1958" t="s">
        <v>29</v>
      </c>
      <c r="D1958" t="s">
        <v>272</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25">
      <c r="A1959" t="s">
        <v>321</v>
      </c>
      <c r="B1959" t="s">
        <v>17</v>
      </c>
      <c r="C1959" t="s">
        <v>29</v>
      </c>
      <c r="D1959" t="s">
        <v>272</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25">
      <c r="A1960" t="s">
        <v>321</v>
      </c>
      <c r="B1960" t="s">
        <v>17</v>
      </c>
      <c r="C1960" t="s">
        <v>29</v>
      </c>
      <c r="D1960" t="s">
        <v>272</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25">
      <c r="A1961" t="s">
        <v>321</v>
      </c>
      <c r="B1961" t="s">
        <v>17</v>
      </c>
      <c r="C1961" t="s">
        <v>29</v>
      </c>
      <c r="D1961" t="s">
        <v>272</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25">
      <c r="A1962" t="s">
        <v>321</v>
      </c>
      <c r="B1962" t="s">
        <v>17</v>
      </c>
      <c r="C1962" t="s">
        <v>29</v>
      </c>
      <c r="D1962" t="s">
        <v>273</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25">
      <c r="A1963" t="s">
        <v>321</v>
      </c>
      <c r="B1963" t="s">
        <v>17</v>
      </c>
      <c r="C1963" t="s">
        <v>29</v>
      </c>
      <c r="D1963" t="s">
        <v>273</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25">
      <c r="A1964" t="s">
        <v>321</v>
      </c>
      <c r="B1964" t="s">
        <v>17</v>
      </c>
      <c r="C1964" t="s">
        <v>29</v>
      </c>
      <c r="D1964" t="s">
        <v>273</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25">
      <c r="A1965" t="s">
        <v>321</v>
      </c>
      <c r="B1965" t="s">
        <v>17</v>
      </c>
      <c r="C1965" t="s">
        <v>29</v>
      </c>
      <c r="D1965" t="s">
        <v>273</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25">
      <c r="A1966" t="s">
        <v>321</v>
      </c>
      <c r="B1966" t="s">
        <v>17</v>
      </c>
      <c r="C1966" t="s">
        <v>29</v>
      </c>
      <c r="D1966" t="s">
        <v>274</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25">
      <c r="A1967" t="s">
        <v>321</v>
      </c>
      <c r="B1967" t="s">
        <v>17</v>
      </c>
      <c r="C1967" t="s">
        <v>29</v>
      </c>
      <c r="D1967" t="s">
        <v>274</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25">
      <c r="A1968" t="s">
        <v>321</v>
      </c>
      <c r="B1968" t="s">
        <v>17</v>
      </c>
      <c r="C1968" t="s">
        <v>29</v>
      </c>
      <c r="D1968" t="s">
        <v>274</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25">
      <c r="A1969" t="s">
        <v>321</v>
      </c>
      <c r="B1969" t="s">
        <v>17</v>
      </c>
      <c r="C1969" t="s">
        <v>29</v>
      </c>
      <c r="D1969" t="s">
        <v>274</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25">
      <c r="A1970" t="s">
        <v>321</v>
      </c>
      <c r="B1970" t="s">
        <v>17</v>
      </c>
      <c r="C1970" t="s">
        <v>29</v>
      </c>
      <c r="D1970" t="s">
        <v>275</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25">
      <c r="A1971" t="s">
        <v>321</v>
      </c>
      <c r="B1971" t="s">
        <v>17</v>
      </c>
      <c r="C1971" t="s">
        <v>29</v>
      </c>
      <c r="D1971" t="s">
        <v>275</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25">
      <c r="A1972" t="s">
        <v>321</v>
      </c>
      <c r="B1972" t="s">
        <v>17</v>
      </c>
      <c r="C1972" t="s">
        <v>29</v>
      </c>
      <c r="D1972" t="s">
        <v>275</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25">
      <c r="A1973" t="s">
        <v>321</v>
      </c>
      <c r="B1973" t="s">
        <v>17</v>
      </c>
      <c r="C1973" t="s">
        <v>29</v>
      </c>
      <c r="D1973" t="s">
        <v>275</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25">
      <c r="A1974" t="s">
        <v>321</v>
      </c>
      <c r="B1974" t="s">
        <v>17</v>
      </c>
      <c r="C1974" t="s">
        <v>29</v>
      </c>
      <c r="D1974" t="s">
        <v>276</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25">
      <c r="A1975" t="s">
        <v>321</v>
      </c>
      <c r="B1975" t="s">
        <v>17</v>
      </c>
      <c r="C1975" t="s">
        <v>29</v>
      </c>
      <c r="D1975" t="s">
        <v>276</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25">
      <c r="A1976" t="s">
        <v>321</v>
      </c>
      <c r="B1976" t="s">
        <v>17</v>
      </c>
      <c r="C1976" t="s">
        <v>29</v>
      </c>
      <c r="D1976" t="s">
        <v>276</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25">
      <c r="A1977" t="s">
        <v>321</v>
      </c>
      <c r="B1977" t="s">
        <v>17</v>
      </c>
      <c r="C1977" t="s">
        <v>29</v>
      </c>
      <c r="D1977" t="s">
        <v>276</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25">
      <c r="A1978" t="s">
        <v>321</v>
      </c>
      <c r="B1978" t="s">
        <v>17</v>
      </c>
      <c r="C1978" t="s">
        <v>29</v>
      </c>
      <c r="D1978" t="s">
        <v>277</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25">
      <c r="A1979" t="s">
        <v>321</v>
      </c>
      <c r="B1979" t="s">
        <v>17</v>
      </c>
      <c r="C1979" t="s">
        <v>29</v>
      </c>
      <c r="D1979" t="s">
        <v>277</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25">
      <c r="A1980" t="s">
        <v>321</v>
      </c>
      <c r="B1980" t="s">
        <v>17</v>
      </c>
      <c r="C1980" t="s">
        <v>29</v>
      </c>
      <c r="D1980" t="s">
        <v>277</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25">
      <c r="A1981" t="s">
        <v>321</v>
      </c>
      <c r="B1981" t="s">
        <v>17</v>
      </c>
      <c r="C1981" t="s">
        <v>29</v>
      </c>
      <c r="D1981" t="s">
        <v>277</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25">
      <c r="A1982" t="s">
        <v>321</v>
      </c>
      <c r="B1982" t="s">
        <v>17</v>
      </c>
      <c r="C1982" t="s">
        <v>29</v>
      </c>
      <c r="D1982" t="s">
        <v>278</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25">
      <c r="A1983" t="s">
        <v>321</v>
      </c>
      <c r="B1983" t="s">
        <v>17</v>
      </c>
      <c r="C1983" t="s">
        <v>29</v>
      </c>
      <c r="D1983" t="s">
        <v>278</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25">
      <c r="A1984" t="s">
        <v>321</v>
      </c>
      <c r="B1984" t="s">
        <v>17</v>
      </c>
      <c r="C1984" t="s">
        <v>29</v>
      </c>
      <c r="D1984" t="s">
        <v>278</v>
      </c>
      <c r="E1984" t="s">
        <v>146</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25">
      <c r="A1985" t="s">
        <v>321</v>
      </c>
      <c r="B1985" t="s">
        <v>17</v>
      </c>
      <c r="C1985" t="s">
        <v>29</v>
      </c>
      <c r="D1985" t="s">
        <v>278</v>
      </c>
      <c r="E1985" t="s">
        <v>147</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25">
      <c r="A1986" t="s">
        <v>321</v>
      </c>
      <c r="B1986" t="s">
        <v>17</v>
      </c>
      <c r="C1986" t="s">
        <v>29</v>
      </c>
      <c r="D1986" t="s">
        <v>279</v>
      </c>
      <c r="E1986" t="s">
        <v>161</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25">
      <c r="A1987" t="s">
        <v>321</v>
      </c>
      <c r="B1987" t="s">
        <v>17</v>
      </c>
      <c r="C1987" t="s">
        <v>29</v>
      </c>
      <c r="D1987" t="s">
        <v>279</v>
      </c>
      <c r="E1987" t="s">
        <v>163</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25">
      <c r="A1988" t="s">
        <v>321</v>
      </c>
      <c r="B1988" t="s">
        <v>17</v>
      </c>
      <c r="C1988" t="s">
        <v>29</v>
      </c>
      <c r="D1988" t="s">
        <v>279</v>
      </c>
      <c r="E1988" t="s">
        <v>164</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25">
      <c r="A1989" t="s">
        <v>321</v>
      </c>
      <c r="B1989" t="s">
        <v>17</v>
      </c>
      <c r="C1989" t="s">
        <v>29</v>
      </c>
      <c r="D1989" t="s">
        <v>279</v>
      </c>
      <c r="E1989" t="s">
        <v>166</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25">
      <c r="A1990" t="s">
        <v>321</v>
      </c>
      <c r="B1990" t="s">
        <v>17</v>
      </c>
      <c r="C1990" t="s">
        <v>29</v>
      </c>
      <c r="D1990" t="s">
        <v>280</v>
      </c>
      <c r="E1990" t="s">
        <v>167</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25">
      <c r="A1991" t="s">
        <v>321</v>
      </c>
      <c r="B1991" t="s">
        <v>17</v>
      </c>
      <c r="C1991" t="s">
        <v>29</v>
      </c>
      <c r="D1991" t="s">
        <v>280</v>
      </c>
      <c r="E1991" t="s">
        <v>171</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25">
      <c r="A1992" t="s">
        <v>321</v>
      </c>
      <c r="B1992" t="s">
        <v>17</v>
      </c>
      <c r="C1992" t="s">
        <v>29</v>
      </c>
      <c r="D1992" t="s">
        <v>280</v>
      </c>
      <c r="E1992" t="s">
        <v>174</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25">
      <c r="A1993" t="s">
        <v>321</v>
      </c>
      <c r="B1993" t="s">
        <v>17</v>
      </c>
      <c r="C1993" t="s">
        <v>29</v>
      </c>
      <c r="D1993" t="s">
        <v>280</v>
      </c>
      <c r="E1993" t="s">
        <v>176</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25">
      <c r="A1994" t="s">
        <v>321</v>
      </c>
      <c r="B1994" t="s">
        <v>17</v>
      </c>
      <c r="C1994" t="s">
        <v>29</v>
      </c>
      <c r="D1994" t="s">
        <v>281</v>
      </c>
      <c r="E1994" t="s">
        <v>195</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25">
      <c r="A1995" t="s">
        <v>321</v>
      </c>
      <c r="B1995" t="s">
        <v>17</v>
      </c>
      <c r="C1995" t="s">
        <v>29</v>
      </c>
      <c r="D1995" t="s">
        <v>281</v>
      </c>
      <c r="E1995" t="s">
        <v>206</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25">
      <c r="A1996" t="s">
        <v>321</v>
      </c>
      <c r="B1996" t="s">
        <v>17</v>
      </c>
      <c r="C1996" t="s">
        <v>29</v>
      </c>
      <c r="D1996" t="s">
        <v>281</v>
      </c>
      <c r="E1996" t="s">
        <v>207</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25">
      <c r="A1997" t="s">
        <v>321</v>
      </c>
      <c r="B1997" t="s">
        <v>17</v>
      </c>
      <c r="C1997" t="s">
        <v>29</v>
      </c>
      <c r="D1997" t="s">
        <v>281</v>
      </c>
      <c r="E1997" t="s">
        <v>212</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25">
      <c r="A1998" t="s">
        <v>321</v>
      </c>
      <c r="B1998" t="s">
        <v>17</v>
      </c>
      <c r="C1998" t="s">
        <v>29</v>
      </c>
      <c r="D1998" t="s">
        <v>282</v>
      </c>
      <c r="E1998" t="s">
        <v>213</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25">
      <c r="A1999" t="s">
        <v>321</v>
      </c>
      <c r="B1999" t="s">
        <v>17</v>
      </c>
      <c r="C1999" t="s">
        <v>29</v>
      </c>
      <c r="D1999" t="s">
        <v>282</v>
      </c>
      <c r="E1999" t="s">
        <v>214</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25">
      <c r="A2000" t="s">
        <v>321</v>
      </c>
      <c r="B2000" t="s">
        <v>17</v>
      </c>
      <c r="C2000" t="s">
        <v>29</v>
      </c>
      <c r="D2000" t="s">
        <v>282</v>
      </c>
      <c r="E2000" t="s">
        <v>215</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25">
      <c r="A2001" t="s">
        <v>321</v>
      </c>
      <c r="B2001" t="s">
        <v>17</v>
      </c>
      <c r="C2001" t="s">
        <v>29</v>
      </c>
      <c r="D2001" t="s">
        <v>282</v>
      </c>
      <c r="E2001" t="s">
        <v>217</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25">
      <c r="A2002" t="s">
        <v>321</v>
      </c>
      <c r="B2002" t="s">
        <v>17</v>
      </c>
      <c r="C2002" t="s">
        <v>29</v>
      </c>
      <c r="D2002" t="s">
        <v>283</v>
      </c>
      <c r="E2002" t="s">
        <v>219</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25">
      <c r="A2003" t="s">
        <v>321</v>
      </c>
      <c r="B2003" t="s">
        <v>17</v>
      </c>
      <c r="C2003" t="s">
        <v>29</v>
      </c>
      <c r="D2003" t="s">
        <v>283</v>
      </c>
      <c r="E2003" t="s">
        <v>221</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25">
      <c r="A2004" t="s">
        <v>321</v>
      </c>
      <c r="B2004" t="s">
        <v>17</v>
      </c>
      <c r="C2004" t="s">
        <v>29</v>
      </c>
      <c r="D2004" t="s">
        <v>283</v>
      </c>
      <c r="E2004" t="s">
        <v>222</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25">
      <c r="A2005" t="s">
        <v>321</v>
      </c>
      <c r="B2005" t="s">
        <v>17</v>
      </c>
      <c r="C2005" t="s">
        <v>29</v>
      </c>
      <c r="D2005" t="s">
        <v>283</v>
      </c>
      <c r="E2005" t="s">
        <v>224</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25">
      <c r="A2006" t="s">
        <v>321</v>
      </c>
      <c r="B2006" t="s">
        <v>17</v>
      </c>
      <c r="C2006" t="s">
        <v>29</v>
      </c>
      <c r="D2006" t="s">
        <v>284</v>
      </c>
      <c r="E2006" t="s">
        <v>225</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25">
      <c r="A2007" t="s">
        <v>321</v>
      </c>
      <c r="B2007" t="s">
        <v>17</v>
      </c>
      <c r="C2007" t="s">
        <v>29</v>
      </c>
      <c r="D2007" t="s">
        <v>284</v>
      </c>
      <c r="E2007" t="s">
        <v>226</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25">
      <c r="A2008" t="s">
        <v>321</v>
      </c>
      <c r="B2008" t="s">
        <v>17</v>
      </c>
      <c r="C2008" t="s">
        <v>29</v>
      </c>
      <c r="D2008" t="s">
        <v>284</v>
      </c>
      <c r="E2008" t="s">
        <v>229</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25">
      <c r="A2009" t="s">
        <v>321</v>
      </c>
      <c r="B2009" t="s">
        <v>17</v>
      </c>
      <c r="C2009" t="s">
        <v>29</v>
      </c>
      <c r="D2009" t="s">
        <v>284</v>
      </c>
      <c r="E2009" t="s">
        <v>231</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25">
      <c r="A2010" t="s">
        <v>321</v>
      </c>
      <c r="B2010" t="s">
        <v>17</v>
      </c>
      <c r="C2010" t="s">
        <v>29</v>
      </c>
      <c r="D2010" t="s">
        <v>285</v>
      </c>
      <c r="E2010" t="s">
        <v>232</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25">
      <c r="A2011" t="s">
        <v>321</v>
      </c>
      <c r="B2011" t="s">
        <v>17</v>
      </c>
      <c r="C2011" t="s">
        <v>29</v>
      </c>
      <c r="D2011" t="s">
        <v>285</v>
      </c>
      <c r="E2011" t="s">
        <v>233</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25">
      <c r="A2012" t="s">
        <v>321</v>
      </c>
      <c r="B2012" t="s">
        <v>17</v>
      </c>
      <c r="C2012" t="s">
        <v>29</v>
      </c>
      <c r="D2012" t="s">
        <v>285</v>
      </c>
      <c r="E2012" t="s">
        <v>235</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25">
      <c r="A2013" t="s">
        <v>321</v>
      </c>
      <c r="B2013" t="s">
        <v>17</v>
      </c>
      <c r="C2013" t="s">
        <v>29</v>
      </c>
      <c r="D2013" t="s">
        <v>285</v>
      </c>
      <c r="E2013" t="s">
        <v>244</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25">
      <c r="A2014" t="s">
        <v>321</v>
      </c>
      <c r="B2014" t="s">
        <v>17</v>
      </c>
      <c r="C2014" t="s">
        <v>29</v>
      </c>
      <c r="D2014" t="s">
        <v>286</v>
      </c>
      <c r="E2014" t="s">
        <v>247</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25">
      <c r="A2015" t="s">
        <v>322</v>
      </c>
      <c r="B2015" t="s">
        <v>18</v>
      </c>
      <c r="C2015" t="s">
        <v>29</v>
      </c>
      <c r="D2015" t="s">
        <v>271</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25">
      <c r="A2016" t="s">
        <v>322</v>
      </c>
      <c r="B2016" t="s">
        <v>18</v>
      </c>
      <c r="C2016" t="s">
        <v>29</v>
      </c>
      <c r="D2016" t="s">
        <v>271</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25">
      <c r="A2017" t="s">
        <v>322</v>
      </c>
      <c r="B2017" t="s">
        <v>18</v>
      </c>
      <c r="C2017" t="s">
        <v>29</v>
      </c>
      <c r="D2017" t="s">
        <v>271</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25">
      <c r="A2018" t="s">
        <v>322</v>
      </c>
      <c r="B2018" t="s">
        <v>18</v>
      </c>
      <c r="C2018" t="s">
        <v>29</v>
      </c>
      <c r="D2018" t="s">
        <v>271</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25">
      <c r="A2019" t="s">
        <v>322</v>
      </c>
      <c r="B2019" t="s">
        <v>18</v>
      </c>
      <c r="C2019" t="s">
        <v>29</v>
      </c>
      <c r="D2019" t="s">
        <v>272</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25">
      <c r="A2020" t="s">
        <v>322</v>
      </c>
      <c r="B2020" t="s">
        <v>18</v>
      </c>
      <c r="C2020" t="s">
        <v>29</v>
      </c>
      <c r="D2020" t="s">
        <v>272</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25">
      <c r="A2021" t="s">
        <v>322</v>
      </c>
      <c r="B2021" t="s">
        <v>18</v>
      </c>
      <c r="C2021" t="s">
        <v>29</v>
      </c>
      <c r="D2021" t="s">
        <v>272</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25">
      <c r="A2022" t="s">
        <v>322</v>
      </c>
      <c r="B2022" t="s">
        <v>18</v>
      </c>
      <c r="C2022" t="s">
        <v>29</v>
      </c>
      <c r="D2022" t="s">
        <v>272</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25">
      <c r="A2023" t="s">
        <v>322</v>
      </c>
      <c r="B2023" t="s">
        <v>18</v>
      </c>
      <c r="C2023" t="s">
        <v>29</v>
      </c>
      <c r="D2023" t="s">
        <v>273</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25">
      <c r="A2024" t="s">
        <v>322</v>
      </c>
      <c r="B2024" t="s">
        <v>18</v>
      </c>
      <c r="C2024" t="s">
        <v>29</v>
      </c>
      <c r="D2024" t="s">
        <v>273</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25">
      <c r="A2025" t="s">
        <v>322</v>
      </c>
      <c r="B2025" t="s">
        <v>18</v>
      </c>
      <c r="C2025" t="s">
        <v>29</v>
      </c>
      <c r="D2025" t="s">
        <v>273</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25">
      <c r="A2026" t="s">
        <v>322</v>
      </c>
      <c r="B2026" t="s">
        <v>18</v>
      </c>
      <c r="C2026" t="s">
        <v>29</v>
      </c>
      <c r="D2026" t="s">
        <v>273</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25">
      <c r="A2027" t="s">
        <v>322</v>
      </c>
      <c r="B2027" t="s">
        <v>18</v>
      </c>
      <c r="C2027" t="s">
        <v>29</v>
      </c>
      <c r="D2027" t="s">
        <v>274</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25">
      <c r="A2028" t="s">
        <v>322</v>
      </c>
      <c r="B2028" t="s">
        <v>18</v>
      </c>
      <c r="C2028" t="s">
        <v>29</v>
      </c>
      <c r="D2028" t="s">
        <v>274</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25">
      <c r="A2029" t="s">
        <v>322</v>
      </c>
      <c r="B2029" t="s">
        <v>18</v>
      </c>
      <c r="C2029" t="s">
        <v>29</v>
      </c>
      <c r="D2029" t="s">
        <v>274</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25">
      <c r="A2030" t="s">
        <v>322</v>
      </c>
      <c r="B2030" t="s">
        <v>18</v>
      </c>
      <c r="C2030" t="s">
        <v>29</v>
      </c>
      <c r="D2030" t="s">
        <v>274</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25">
      <c r="A2031" t="s">
        <v>322</v>
      </c>
      <c r="B2031" t="s">
        <v>18</v>
      </c>
      <c r="C2031" t="s">
        <v>29</v>
      </c>
      <c r="D2031" t="s">
        <v>275</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25">
      <c r="A2032" t="s">
        <v>322</v>
      </c>
      <c r="B2032" t="s">
        <v>18</v>
      </c>
      <c r="C2032" t="s">
        <v>29</v>
      </c>
      <c r="D2032" t="s">
        <v>275</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25">
      <c r="A2033" t="s">
        <v>322</v>
      </c>
      <c r="B2033" t="s">
        <v>18</v>
      </c>
      <c r="C2033" t="s">
        <v>29</v>
      </c>
      <c r="D2033" t="s">
        <v>275</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25">
      <c r="A2034" t="s">
        <v>322</v>
      </c>
      <c r="B2034" t="s">
        <v>18</v>
      </c>
      <c r="C2034" t="s">
        <v>29</v>
      </c>
      <c r="D2034" t="s">
        <v>275</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25">
      <c r="A2035" t="s">
        <v>322</v>
      </c>
      <c r="B2035" t="s">
        <v>18</v>
      </c>
      <c r="C2035" t="s">
        <v>29</v>
      </c>
      <c r="D2035" t="s">
        <v>276</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25">
      <c r="A2036" t="s">
        <v>322</v>
      </c>
      <c r="B2036" t="s">
        <v>18</v>
      </c>
      <c r="C2036" t="s">
        <v>29</v>
      </c>
      <c r="D2036" t="s">
        <v>276</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25">
      <c r="A2037" t="s">
        <v>322</v>
      </c>
      <c r="B2037" t="s">
        <v>18</v>
      </c>
      <c r="C2037" t="s">
        <v>29</v>
      </c>
      <c r="D2037" t="s">
        <v>276</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25">
      <c r="A2038" t="s">
        <v>322</v>
      </c>
      <c r="B2038" t="s">
        <v>18</v>
      </c>
      <c r="C2038" t="s">
        <v>29</v>
      </c>
      <c r="D2038" t="s">
        <v>276</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25">
      <c r="A2039" t="s">
        <v>322</v>
      </c>
      <c r="B2039" t="s">
        <v>18</v>
      </c>
      <c r="C2039" t="s">
        <v>29</v>
      </c>
      <c r="D2039" t="s">
        <v>277</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25">
      <c r="A2040" t="s">
        <v>322</v>
      </c>
      <c r="B2040" t="s">
        <v>18</v>
      </c>
      <c r="C2040" t="s">
        <v>29</v>
      </c>
      <c r="D2040" t="s">
        <v>277</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25">
      <c r="A2041" t="s">
        <v>322</v>
      </c>
      <c r="B2041" t="s">
        <v>18</v>
      </c>
      <c r="C2041" t="s">
        <v>29</v>
      </c>
      <c r="D2041" t="s">
        <v>277</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25">
      <c r="A2042" t="s">
        <v>322</v>
      </c>
      <c r="B2042" t="s">
        <v>18</v>
      </c>
      <c r="C2042" t="s">
        <v>29</v>
      </c>
      <c r="D2042" t="s">
        <v>277</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25">
      <c r="A2043" t="s">
        <v>322</v>
      </c>
      <c r="B2043" t="s">
        <v>18</v>
      </c>
      <c r="C2043" t="s">
        <v>29</v>
      </c>
      <c r="D2043" t="s">
        <v>278</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25">
      <c r="A2044" t="s">
        <v>322</v>
      </c>
      <c r="B2044" t="s">
        <v>18</v>
      </c>
      <c r="C2044" t="s">
        <v>29</v>
      </c>
      <c r="D2044" t="s">
        <v>278</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25">
      <c r="A2045" t="s">
        <v>322</v>
      </c>
      <c r="B2045" t="s">
        <v>18</v>
      </c>
      <c r="C2045" t="s">
        <v>29</v>
      </c>
      <c r="D2045" t="s">
        <v>278</v>
      </c>
      <c r="E2045" t="s">
        <v>146</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25">
      <c r="A2046" t="s">
        <v>322</v>
      </c>
      <c r="B2046" t="s">
        <v>18</v>
      </c>
      <c r="C2046" t="s">
        <v>29</v>
      </c>
      <c r="D2046" t="s">
        <v>278</v>
      </c>
      <c r="E2046" t="s">
        <v>147</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25">
      <c r="A2047" t="s">
        <v>322</v>
      </c>
      <c r="B2047" t="s">
        <v>18</v>
      </c>
      <c r="C2047" t="s">
        <v>29</v>
      </c>
      <c r="D2047" t="s">
        <v>279</v>
      </c>
      <c r="E2047" t="s">
        <v>161</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25">
      <c r="A2048" t="s">
        <v>322</v>
      </c>
      <c r="B2048" t="s">
        <v>18</v>
      </c>
      <c r="C2048" t="s">
        <v>29</v>
      </c>
      <c r="D2048" t="s">
        <v>279</v>
      </c>
      <c r="E2048" t="s">
        <v>163</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25">
      <c r="A2049" t="s">
        <v>322</v>
      </c>
      <c r="B2049" t="s">
        <v>18</v>
      </c>
      <c r="C2049" t="s">
        <v>29</v>
      </c>
      <c r="D2049" t="s">
        <v>279</v>
      </c>
      <c r="E2049" t="s">
        <v>164</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25">
      <c r="A2050" t="s">
        <v>322</v>
      </c>
      <c r="B2050" t="s">
        <v>18</v>
      </c>
      <c r="C2050" t="s">
        <v>29</v>
      </c>
      <c r="D2050" t="s">
        <v>279</v>
      </c>
      <c r="E2050" t="s">
        <v>166</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25">
      <c r="A2051" t="s">
        <v>322</v>
      </c>
      <c r="B2051" t="s">
        <v>18</v>
      </c>
      <c r="C2051" t="s">
        <v>29</v>
      </c>
      <c r="D2051" t="s">
        <v>280</v>
      </c>
      <c r="E2051" t="s">
        <v>167</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25">
      <c r="A2052" t="s">
        <v>322</v>
      </c>
      <c r="B2052" t="s">
        <v>18</v>
      </c>
      <c r="C2052" t="s">
        <v>29</v>
      </c>
      <c r="D2052" t="s">
        <v>280</v>
      </c>
      <c r="E2052" t="s">
        <v>171</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25">
      <c r="A2053" t="s">
        <v>322</v>
      </c>
      <c r="B2053" t="s">
        <v>18</v>
      </c>
      <c r="C2053" t="s">
        <v>29</v>
      </c>
      <c r="D2053" t="s">
        <v>280</v>
      </c>
      <c r="E2053" t="s">
        <v>174</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25">
      <c r="A2054" t="s">
        <v>322</v>
      </c>
      <c r="B2054" t="s">
        <v>18</v>
      </c>
      <c r="C2054" t="s">
        <v>29</v>
      </c>
      <c r="D2054" t="s">
        <v>280</v>
      </c>
      <c r="E2054" t="s">
        <v>176</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25">
      <c r="A2055" t="s">
        <v>322</v>
      </c>
      <c r="B2055" t="s">
        <v>18</v>
      </c>
      <c r="C2055" t="s">
        <v>29</v>
      </c>
      <c r="D2055" t="s">
        <v>281</v>
      </c>
      <c r="E2055" t="s">
        <v>195</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25">
      <c r="A2056" t="s">
        <v>322</v>
      </c>
      <c r="B2056" t="s">
        <v>18</v>
      </c>
      <c r="C2056" t="s">
        <v>29</v>
      </c>
      <c r="D2056" t="s">
        <v>281</v>
      </c>
      <c r="E2056" t="s">
        <v>206</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25">
      <c r="A2057" t="s">
        <v>322</v>
      </c>
      <c r="B2057" t="s">
        <v>18</v>
      </c>
      <c r="C2057" t="s">
        <v>29</v>
      </c>
      <c r="D2057" t="s">
        <v>281</v>
      </c>
      <c r="E2057" t="s">
        <v>207</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25">
      <c r="A2058" t="s">
        <v>322</v>
      </c>
      <c r="B2058" t="s">
        <v>18</v>
      </c>
      <c r="C2058" t="s">
        <v>29</v>
      </c>
      <c r="D2058" t="s">
        <v>281</v>
      </c>
      <c r="E2058" t="s">
        <v>212</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25">
      <c r="A2059" t="s">
        <v>322</v>
      </c>
      <c r="B2059" t="s">
        <v>18</v>
      </c>
      <c r="C2059" t="s">
        <v>29</v>
      </c>
      <c r="D2059" t="s">
        <v>282</v>
      </c>
      <c r="E2059" t="s">
        <v>213</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25">
      <c r="A2060" t="s">
        <v>322</v>
      </c>
      <c r="B2060" t="s">
        <v>18</v>
      </c>
      <c r="C2060" t="s">
        <v>29</v>
      </c>
      <c r="D2060" t="s">
        <v>282</v>
      </c>
      <c r="E2060" t="s">
        <v>214</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25">
      <c r="A2061" t="s">
        <v>322</v>
      </c>
      <c r="B2061" t="s">
        <v>18</v>
      </c>
      <c r="C2061" t="s">
        <v>29</v>
      </c>
      <c r="D2061" t="s">
        <v>282</v>
      </c>
      <c r="E2061" t="s">
        <v>215</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25">
      <c r="A2062" t="s">
        <v>322</v>
      </c>
      <c r="B2062" t="s">
        <v>18</v>
      </c>
      <c r="C2062" t="s">
        <v>29</v>
      </c>
      <c r="D2062" t="s">
        <v>282</v>
      </c>
      <c r="E2062" t="s">
        <v>217</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25">
      <c r="A2063" t="s">
        <v>322</v>
      </c>
      <c r="B2063" t="s">
        <v>18</v>
      </c>
      <c r="C2063" t="s">
        <v>29</v>
      </c>
      <c r="D2063" t="s">
        <v>283</v>
      </c>
      <c r="E2063" t="s">
        <v>219</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25">
      <c r="A2064" t="s">
        <v>322</v>
      </c>
      <c r="B2064" t="s">
        <v>18</v>
      </c>
      <c r="C2064" t="s">
        <v>29</v>
      </c>
      <c r="D2064" t="s">
        <v>283</v>
      </c>
      <c r="E2064" t="s">
        <v>221</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25">
      <c r="A2065" t="s">
        <v>322</v>
      </c>
      <c r="B2065" t="s">
        <v>18</v>
      </c>
      <c r="C2065" t="s">
        <v>29</v>
      </c>
      <c r="D2065" t="s">
        <v>283</v>
      </c>
      <c r="E2065" t="s">
        <v>222</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25">
      <c r="A2066" t="s">
        <v>322</v>
      </c>
      <c r="B2066" t="s">
        <v>18</v>
      </c>
      <c r="C2066" t="s">
        <v>29</v>
      </c>
      <c r="D2066" t="s">
        <v>283</v>
      </c>
      <c r="E2066" t="s">
        <v>224</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25">
      <c r="A2067" t="s">
        <v>322</v>
      </c>
      <c r="B2067" t="s">
        <v>18</v>
      </c>
      <c r="C2067" t="s">
        <v>29</v>
      </c>
      <c r="D2067" t="s">
        <v>284</v>
      </c>
      <c r="E2067" t="s">
        <v>225</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25">
      <c r="A2068" t="s">
        <v>322</v>
      </c>
      <c r="B2068" t="s">
        <v>18</v>
      </c>
      <c r="C2068" t="s">
        <v>29</v>
      </c>
      <c r="D2068" t="s">
        <v>284</v>
      </c>
      <c r="E2068" t="s">
        <v>226</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25">
      <c r="A2069" t="s">
        <v>322</v>
      </c>
      <c r="B2069" t="s">
        <v>18</v>
      </c>
      <c r="C2069" t="s">
        <v>29</v>
      </c>
      <c r="D2069" t="s">
        <v>284</v>
      </c>
      <c r="E2069" t="s">
        <v>229</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25">
      <c r="A2070" t="s">
        <v>322</v>
      </c>
      <c r="B2070" t="s">
        <v>18</v>
      </c>
      <c r="C2070" t="s">
        <v>29</v>
      </c>
      <c r="D2070" t="s">
        <v>284</v>
      </c>
      <c r="E2070" t="s">
        <v>231</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25">
      <c r="A2071" t="s">
        <v>322</v>
      </c>
      <c r="B2071" t="s">
        <v>18</v>
      </c>
      <c r="C2071" t="s">
        <v>29</v>
      </c>
      <c r="D2071" t="s">
        <v>285</v>
      </c>
      <c r="E2071" t="s">
        <v>232</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25">
      <c r="A2072" t="s">
        <v>322</v>
      </c>
      <c r="B2072" t="s">
        <v>18</v>
      </c>
      <c r="C2072" t="s">
        <v>29</v>
      </c>
      <c r="D2072" t="s">
        <v>285</v>
      </c>
      <c r="E2072" t="s">
        <v>233</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25">
      <c r="A2073" t="s">
        <v>322</v>
      </c>
      <c r="B2073" t="s">
        <v>18</v>
      </c>
      <c r="C2073" t="s">
        <v>29</v>
      </c>
      <c r="D2073" t="s">
        <v>285</v>
      </c>
      <c r="E2073" t="s">
        <v>235</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25">
      <c r="A2074" t="s">
        <v>322</v>
      </c>
      <c r="B2074" t="s">
        <v>18</v>
      </c>
      <c r="C2074" t="s">
        <v>29</v>
      </c>
      <c r="D2074" t="s">
        <v>285</v>
      </c>
      <c r="E2074" t="s">
        <v>244</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25">
      <c r="A2075" t="s">
        <v>322</v>
      </c>
      <c r="B2075" t="s">
        <v>18</v>
      </c>
      <c r="C2075" t="s">
        <v>29</v>
      </c>
      <c r="D2075" t="s">
        <v>286</v>
      </c>
      <c r="E2075" t="s">
        <v>247</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25">
      <c r="A2076" t="s">
        <v>323</v>
      </c>
      <c r="B2076" t="s">
        <v>19</v>
      </c>
      <c r="C2076" t="s">
        <v>29</v>
      </c>
      <c r="D2076" t="s">
        <v>271</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25">
      <c r="A2077" t="s">
        <v>323</v>
      </c>
      <c r="B2077" t="s">
        <v>19</v>
      </c>
      <c r="C2077" t="s">
        <v>29</v>
      </c>
      <c r="D2077" t="s">
        <v>271</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25">
      <c r="A2078" t="s">
        <v>323</v>
      </c>
      <c r="B2078" t="s">
        <v>19</v>
      </c>
      <c r="C2078" t="s">
        <v>29</v>
      </c>
      <c r="D2078" t="s">
        <v>271</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25">
      <c r="A2079" t="s">
        <v>323</v>
      </c>
      <c r="B2079" t="s">
        <v>19</v>
      </c>
      <c r="C2079" t="s">
        <v>29</v>
      </c>
      <c r="D2079" t="s">
        <v>271</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25">
      <c r="A2080" t="s">
        <v>323</v>
      </c>
      <c r="B2080" t="s">
        <v>19</v>
      </c>
      <c r="C2080" t="s">
        <v>29</v>
      </c>
      <c r="D2080" t="s">
        <v>272</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25">
      <c r="A2081" t="s">
        <v>323</v>
      </c>
      <c r="B2081" t="s">
        <v>19</v>
      </c>
      <c r="C2081" t="s">
        <v>29</v>
      </c>
      <c r="D2081" t="s">
        <v>272</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25">
      <c r="A2082" t="s">
        <v>323</v>
      </c>
      <c r="B2082" t="s">
        <v>19</v>
      </c>
      <c r="C2082" t="s">
        <v>29</v>
      </c>
      <c r="D2082" t="s">
        <v>272</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25">
      <c r="A2083" t="s">
        <v>323</v>
      </c>
      <c r="B2083" t="s">
        <v>19</v>
      </c>
      <c r="C2083" t="s">
        <v>29</v>
      </c>
      <c r="D2083" t="s">
        <v>272</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25">
      <c r="A2084" t="s">
        <v>323</v>
      </c>
      <c r="B2084" t="s">
        <v>19</v>
      </c>
      <c r="C2084" t="s">
        <v>29</v>
      </c>
      <c r="D2084" t="s">
        <v>273</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25">
      <c r="A2085" t="s">
        <v>323</v>
      </c>
      <c r="B2085" t="s">
        <v>19</v>
      </c>
      <c r="C2085" t="s">
        <v>29</v>
      </c>
      <c r="D2085" t="s">
        <v>273</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25">
      <c r="A2086" t="s">
        <v>323</v>
      </c>
      <c r="B2086" t="s">
        <v>19</v>
      </c>
      <c r="C2086" t="s">
        <v>29</v>
      </c>
      <c r="D2086" t="s">
        <v>273</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25">
      <c r="A2087" t="s">
        <v>323</v>
      </c>
      <c r="B2087" t="s">
        <v>19</v>
      </c>
      <c r="C2087" t="s">
        <v>29</v>
      </c>
      <c r="D2087" t="s">
        <v>273</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25">
      <c r="A2088" t="s">
        <v>323</v>
      </c>
      <c r="B2088" t="s">
        <v>19</v>
      </c>
      <c r="C2088" t="s">
        <v>29</v>
      </c>
      <c r="D2088" t="s">
        <v>274</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25">
      <c r="A2089" t="s">
        <v>323</v>
      </c>
      <c r="B2089" t="s">
        <v>19</v>
      </c>
      <c r="C2089" t="s">
        <v>29</v>
      </c>
      <c r="D2089" t="s">
        <v>274</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25">
      <c r="A2090" t="s">
        <v>323</v>
      </c>
      <c r="B2090" t="s">
        <v>19</v>
      </c>
      <c r="C2090" t="s">
        <v>29</v>
      </c>
      <c r="D2090" t="s">
        <v>274</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25">
      <c r="A2091" t="s">
        <v>323</v>
      </c>
      <c r="B2091" t="s">
        <v>19</v>
      </c>
      <c r="C2091" t="s">
        <v>29</v>
      </c>
      <c r="D2091" t="s">
        <v>274</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25">
      <c r="A2092" t="s">
        <v>323</v>
      </c>
      <c r="B2092" t="s">
        <v>19</v>
      </c>
      <c r="C2092" t="s">
        <v>29</v>
      </c>
      <c r="D2092" t="s">
        <v>275</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25">
      <c r="A2093" t="s">
        <v>323</v>
      </c>
      <c r="B2093" t="s">
        <v>19</v>
      </c>
      <c r="C2093" t="s">
        <v>29</v>
      </c>
      <c r="D2093" t="s">
        <v>275</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25">
      <c r="A2094" t="s">
        <v>323</v>
      </c>
      <c r="B2094" t="s">
        <v>19</v>
      </c>
      <c r="C2094" t="s">
        <v>29</v>
      </c>
      <c r="D2094" t="s">
        <v>275</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25">
      <c r="A2095" t="s">
        <v>323</v>
      </c>
      <c r="B2095" t="s">
        <v>19</v>
      </c>
      <c r="C2095" t="s">
        <v>29</v>
      </c>
      <c r="D2095" t="s">
        <v>275</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25">
      <c r="A2096" t="s">
        <v>323</v>
      </c>
      <c r="B2096" t="s">
        <v>19</v>
      </c>
      <c r="C2096" t="s">
        <v>29</v>
      </c>
      <c r="D2096" t="s">
        <v>276</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25">
      <c r="A2097" t="s">
        <v>323</v>
      </c>
      <c r="B2097" t="s">
        <v>19</v>
      </c>
      <c r="C2097" t="s">
        <v>29</v>
      </c>
      <c r="D2097" t="s">
        <v>276</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25">
      <c r="A2098" t="s">
        <v>323</v>
      </c>
      <c r="B2098" t="s">
        <v>19</v>
      </c>
      <c r="C2098" t="s">
        <v>29</v>
      </c>
      <c r="D2098" t="s">
        <v>276</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25">
      <c r="A2099" t="s">
        <v>323</v>
      </c>
      <c r="B2099" t="s">
        <v>19</v>
      </c>
      <c r="C2099" t="s">
        <v>29</v>
      </c>
      <c r="D2099" t="s">
        <v>276</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25">
      <c r="A2100" t="s">
        <v>323</v>
      </c>
      <c r="B2100" t="s">
        <v>19</v>
      </c>
      <c r="C2100" t="s">
        <v>29</v>
      </c>
      <c r="D2100" t="s">
        <v>277</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25">
      <c r="A2101" t="s">
        <v>323</v>
      </c>
      <c r="B2101" t="s">
        <v>19</v>
      </c>
      <c r="C2101" t="s">
        <v>29</v>
      </c>
      <c r="D2101" t="s">
        <v>277</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25">
      <c r="A2102" t="s">
        <v>323</v>
      </c>
      <c r="B2102" t="s">
        <v>19</v>
      </c>
      <c r="C2102" t="s">
        <v>29</v>
      </c>
      <c r="D2102" t="s">
        <v>277</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25">
      <c r="A2103" t="s">
        <v>323</v>
      </c>
      <c r="B2103" t="s">
        <v>19</v>
      </c>
      <c r="C2103" t="s">
        <v>29</v>
      </c>
      <c r="D2103" t="s">
        <v>277</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25">
      <c r="A2104" t="s">
        <v>323</v>
      </c>
      <c r="B2104" t="s">
        <v>19</v>
      </c>
      <c r="C2104" t="s">
        <v>29</v>
      </c>
      <c r="D2104" t="s">
        <v>278</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25">
      <c r="A2105" t="s">
        <v>323</v>
      </c>
      <c r="B2105" t="s">
        <v>19</v>
      </c>
      <c r="C2105" t="s">
        <v>29</v>
      </c>
      <c r="D2105" t="s">
        <v>278</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25">
      <c r="A2106" t="s">
        <v>323</v>
      </c>
      <c r="B2106" t="s">
        <v>19</v>
      </c>
      <c r="C2106" t="s">
        <v>29</v>
      </c>
      <c r="D2106" t="s">
        <v>278</v>
      </c>
      <c r="E2106" t="s">
        <v>146</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25">
      <c r="A2107" t="s">
        <v>323</v>
      </c>
      <c r="B2107" t="s">
        <v>19</v>
      </c>
      <c r="C2107" t="s">
        <v>29</v>
      </c>
      <c r="D2107" t="s">
        <v>278</v>
      </c>
      <c r="E2107" t="s">
        <v>147</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25">
      <c r="A2108" t="s">
        <v>323</v>
      </c>
      <c r="B2108" t="s">
        <v>19</v>
      </c>
      <c r="C2108" t="s">
        <v>29</v>
      </c>
      <c r="D2108" t="s">
        <v>279</v>
      </c>
      <c r="E2108" t="s">
        <v>161</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25">
      <c r="A2109" t="s">
        <v>323</v>
      </c>
      <c r="B2109" t="s">
        <v>19</v>
      </c>
      <c r="C2109" t="s">
        <v>29</v>
      </c>
      <c r="D2109" t="s">
        <v>279</v>
      </c>
      <c r="E2109" t="s">
        <v>163</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25">
      <c r="A2110" t="s">
        <v>323</v>
      </c>
      <c r="B2110" t="s">
        <v>19</v>
      </c>
      <c r="C2110" t="s">
        <v>29</v>
      </c>
      <c r="D2110" t="s">
        <v>279</v>
      </c>
      <c r="E2110" t="s">
        <v>164</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25">
      <c r="A2111" t="s">
        <v>323</v>
      </c>
      <c r="B2111" t="s">
        <v>19</v>
      </c>
      <c r="C2111" t="s">
        <v>29</v>
      </c>
      <c r="D2111" t="s">
        <v>279</v>
      </c>
      <c r="E2111" t="s">
        <v>166</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25">
      <c r="A2112" t="s">
        <v>323</v>
      </c>
      <c r="B2112" t="s">
        <v>19</v>
      </c>
      <c r="C2112" t="s">
        <v>29</v>
      </c>
      <c r="D2112" t="s">
        <v>280</v>
      </c>
      <c r="E2112" t="s">
        <v>167</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25">
      <c r="A2113" t="s">
        <v>323</v>
      </c>
      <c r="B2113" t="s">
        <v>19</v>
      </c>
      <c r="C2113" t="s">
        <v>29</v>
      </c>
      <c r="D2113" t="s">
        <v>280</v>
      </c>
      <c r="E2113" t="s">
        <v>171</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25">
      <c r="A2114" t="s">
        <v>323</v>
      </c>
      <c r="B2114" t="s">
        <v>19</v>
      </c>
      <c r="C2114" t="s">
        <v>29</v>
      </c>
      <c r="D2114" t="s">
        <v>280</v>
      </c>
      <c r="E2114" t="s">
        <v>174</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25">
      <c r="A2115" t="s">
        <v>323</v>
      </c>
      <c r="B2115" t="s">
        <v>19</v>
      </c>
      <c r="C2115" t="s">
        <v>29</v>
      </c>
      <c r="D2115" t="s">
        <v>280</v>
      </c>
      <c r="E2115" t="s">
        <v>176</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25">
      <c r="A2116" t="s">
        <v>323</v>
      </c>
      <c r="B2116" t="s">
        <v>19</v>
      </c>
      <c r="C2116" t="s">
        <v>29</v>
      </c>
      <c r="D2116" t="s">
        <v>281</v>
      </c>
      <c r="E2116" t="s">
        <v>195</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25">
      <c r="A2117" t="s">
        <v>323</v>
      </c>
      <c r="B2117" t="s">
        <v>19</v>
      </c>
      <c r="C2117" t="s">
        <v>29</v>
      </c>
      <c r="D2117" t="s">
        <v>281</v>
      </c>
      <c r="E2117" t="s">
        <v>206</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25">
      <c r="A2118" t="s">
        <v>323</v>
      </c>
      <c r="B2118" t="s">
        <v>19</v>
      </c>
      <c r="C2118" t="s">
        <v>29</v>
      </c>
      <c r="D2118" t="s">
        <v>281</v>
      </c>
      <c r="E2118" t="s">
        <v>207</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25">
      <c r="A2119" t="s">
        <v>323</v>
      </c>
      <c r="B2119" t="s">
        <v>19</v>
      </c>
      <c r="C2119" t="s">
        <v>29</v>
      </c>
      <c r="D2119" t="s">
        <v>281</v>
      </c>
      <c r="E2119" t="s">
        <v>212</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25">
      <c r="A2120" t="s">
        <v>323</v>
      </c>
      <c r="B2120" t="s">
        <v>19</v>
      </c>
      <c r="C2120" t="s">
        <v>29</v>
      </c>
      <c r="D2120" t="s">
        <v>282</v>
      </c>
      <c r="E2120" t="s">
        <v>213</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25">
      <c r="A2121" t="s">
        <v>323</v>
      </c>
      <c r="B2121" t="s">
        <v>19</v>
      </c>
      <c r="C2121" t="s">
        <v>29</v>
      </c>
      <c r="D2121" t="s">
        <v>282</v>
      </c>
      <c r="E2121" t="s">
        <v>214</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25">
      <c r="A2122" t="s">
        <v>323</v>
      </c>
      <c r="B2122" t="s">
        <v>19</v>
      </c>
      <c r="C2122" t="s">
        <v>29</v>
      </c>
      <c r="D2122" t="s">
        <v>282</v>
      </c>
      <c r="E2122" t="s">
        <v>215</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25">
      <c r="A2123" t="s">
        <v>323</v>
      </c>
      <c r="B2123" t="s">
        <v>19</v>
      </c>
      <c r="C2123" t="s">
        <v>29</v>
      </c>
      <c r="D2123" t="s">
        <v>282</v>
      </c>
      <c r="E2123" t="s">
        <v>217</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25">
      <c r="A2124" t="s">
        <v>323</v>
      </c>
      <c r="B2124" t="s">
        <v>19</v>
      </c>
      <c r="C2124" t="s">
        <v>29</v>
      </c>
      <c r="D2124" t="s">
        <v>283</v>
      </c>
      <c r="E2124" t="s">
        <v>219</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25">
      <c r="A2125" t="s">
        <v>323</v>
      </c>
      <c r="B2125" t="s">
        <v>19</v>
      </c>
      <c r="C2125" t="s">
        <v>29</v>
      </c>
      <c r="D2125" t="s">
        <v>283</v>
      </c>
      <c r="E2125" t="s">
        <v>221</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25">
      <c r="A2126" t="s">
        <v>323</v>
      </c>
      <c r="B2126" t="s">
        <v>19</v>
      </c>
      <c r="C2126" t="s">
        <v>29</v>
      </c>
      <c r="D2126" t="s">
        <v>283</v>
      </c>
      <c r="E2126" t="s">
        <v>222</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25">
      <c r="A2127" t="s">
        <v>323</v>
      </c>
      <c r="B2127" t="s">
        <v>19</v>
      </c>
      <c r="C2127" t="s">
        <v>29</v>
      </c>
      <c r="D2127" t="s">
        <v>283</v>
      </c>
      <c r="E2127" t="s">
        <v>224</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25">
      <c r="A2128" t="s">
        <v>323</v>
      </c>
      <c r="B2128" t="s">
        <v>19</v>
      </c>
      <c r="C2128" t="s">
        <v>29</v>
      </c>
      <c r="D2128" t="s">
        <v>284</v>
      </c>
      <c r="E2128" t="s">
        <v>225</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25">
      <c r="A2129" t="s">
        <v>323</v>
      </c>
      <c r="B2129" t="s">
        <v>19</v>
      </c>
      <c r="C2129" t="s">
        <v>29</v>
      </c>
      <c r="D2129" t="s">
        <v>284</v>
      </c>
      <c r="E2129" t="s">
        <v>226</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25">
      <c r="A2130" t="s">
        <v>323</v>
      </c>
      <c r="B2130" t="s">
        <v>19</v>
      </c>
      <c r="C2130" t="s">
        <v>29</v>
      </c>
      <c r="D2130" t="s">
        <v>284</v>
      </c>
      <c r="E2130" t="s">
        <v>229</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25">
      <c r="A2131" t="s">
        <v>323</v>
      </c>
      <c r="B2131" t="s">
        <v>19</v>
      </c>
      <c r="C2131" t="s">
        <v>29</v>
      </c>
      <c r="D2131" t="s">
        <v>284</v>
      </c>
      <c r="E2131" t="s">
        <v>231</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25">
      <c r="A2132" t="s">
        <v>323</v>
      </c>
      <c r="B2132" t="s">
        <v>19</v>
      </c>
      <c r="C2132" t="s">
        <v>29</v>
      </c>
      <c r="D2132" t="s">
        <v>285</v>
      </c>
      <c r="E2132" t="s">
        <v>232</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25">
      <c r="A2133" t="s">
        <v>323</v>
      </c>
      <c r="B2133" t="s">
        <v>19</v>
      </c>
      <c r="C2133" t="s">
        <v>29</v>
      </c>
      <c r="D2133" t="s">
        <v>285</v>
      </c>
      <c r="E2133" t="s">
        <v>233</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25">
      <c r="A2134" t="s">
        <v>323</v>
      </c>
      <c r="B2134" t="s">
        <v>19</v>
      </c>
      <c r="C2134" t="s">
        <v>29</v>
      </c>
      <c r="D2134" t="s">
        <v>285</v>
      </c>
      <c r="E2134" t="s">
        <v>235</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25">
      <c r="A2135" t="s">
        <v>323</v>
      </c>
      <c r="B2135" t="s">
        <v>19</v>
      </c>
      <c r="C2135" t="s">
        <v>29</v>
      </c>
      <c r="D2135" t="s">
        <v>285</v>
      </c>
      <c r="E2135" t="s">
        <v>244</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25">
      <c r="A2136" t="s">
        <v>323</v>
      </c>
      <c r="B2136" t="s">
        <v>19</v>
      </c>
      <c r="C2136" t="s">
        <v>29</v>
      </c>
      <c r="D2136" t="s">
        <v>286</v>
      </c>
      <c r="E2136" t="s">
        <v>247</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25">
      <c r="A2137" t="s">
        <v>324</v>
      </c>
      <c r="B2137" t="s">
        <v>20</v>
      </c>
      <c r="C2137" t="s">
        <v>29</v>
      </c>
      <c r="D2137" t="s">
        <v>271</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25">
      <c r="A2138" t="s">
        <v>324</v>
      </c>
      <c r="B2138" t="s">
        <v>20</v>
      </c>
      <c r="C2138" t="s">
        <v>29</v>
      </c>
      <c r="D2138" t="s">
        <v>271</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25">
      <c r="A2139" t="s">
        <v>324</v>
      </c>
      <c r="B2139" t="s">
        <v>20</v>
      </c>
      <c r="C2139" t="s">
        <v>29</v>
      </c>
      <c r="D2139" t="s">
        <v>271</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25">
      <c r="A2140" t="s">
        <v>324</v>
      </c>
      <c r="B2140" t="s">
        <v>20</v>
      </c>
      <c r="C2140" t="s">
        <v>29</v>
      </c>
      <c r="D2140" t="s">
        <v>271</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25">
      <c r="A2141" t="s">
        <v>324</v>
      </c>
      <c r="B2141" t="s">
        <v>20</v>
      </c>
      <c r="C2141" t="s">
        <v>29</v>
      </c>
      <c r="D2141" t="s">
        <v>272</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25">
      <c r="A2142" t="s">
        <v>324</v>
      </c>
      <c r="B2142" t="s">
        <v>20</v>
      </c>
      <c r="C2142" t="s">
        <v>29</v>
      </c>
      <c r="D2142" t="s">
        <v>272</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25">
      <c r="A2143" t="s">
        <v>324</v>
      </c>
      <c r="B2143" t="s">
        <v>20</v>
      </c>
      <c r="C2143" t="s">
        <v>29</v>
      </c>
      <c r="D2143" t="s">
        <v>272</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25">
      <c r="A2144" t="s">
        <v>324</v>
      </c>
      <c r="B2144" t="s">
        <v>20</v>
      </c>
      <c r="C2144" t="s">
        <v>29</v>
      </c>
      <c r="D2144" t="s">
        <v>272</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25">
      <c r="A2145" t="s">
        <v>324</v>
      </c>
      <c r="B2145" t="s">
        <v>20</v>
      </c>
      <c r="C2145" t="s">
        <v>29</v>
      </c>
      <c r="D2145" t="s">
        <v>273</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25">
      <c r="A2146" t="s">
        <v>324</v>
      </c>
      <c r="B2146" t="s">
        <v>20</v>
      </c>
      <c r="C2146" t="s">
        <v>29</v>
      </c>
      <c r="D2146" t="s">
        <v>273</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25">
      <c r="A2147" t="s">
        <v>324</v>
      </c>
      <c r="B2147" t="s">
        <v>20</v>
      </c>
      <c r="C2147" t="s">
        <v>29</v>
      </c>
      <c r="D2147" t="s">
        <v>273</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25">
      <c r="A2148" t="s">
        <v>324</v>
      </c>
      <c r="B2148" t="s">
        <v>20</v>
      </c>
      <c r="C2148" t="s">
        <v>29</v>
      </c>
      <c r="D2148" t="s">
        <v>273</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25">
      <c r="A2149" t="s">
        <v>324</v>
      </c>
      <c r="B2149" t="s">
        <v>20</v>
      </c>
      <c r="C2149" t="s">
        <v>29</v>
      </c>
      <c r="D2149" t="s">
        <v>274</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25">
      <c r="A2150" t="s">
        <v>324</v>
      </c>
      <c r="B2150" t="s">
        <v>20</v>
      </c>
      <c r="C2150" t="s">
        <v>29</v>
      </c>
      <c r="D2150" t="s">
        <v>274</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25">
      <c r="A2151" t="s">
        <v>324</v>
      </c>
      <c r="B2151" t="s">
        <v>20</v>
      </c>
      <c r="C2151" t="s">
        <v>29</v>
      </c>
      <c r="D2151" t="s">
        <v>274</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25">
      <c r="A2152" t="s">
        <v>324</v>
      </c>
      <c r="B2152" t="s">
        <v>20</v>
      </c>
      <c r="C2152" t="s">
        <v>29</v>
      </c>
      <c r="D2152" t="s">
        <v>274</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25">
      <c r="A2153" t="s">
        <v>324</v>
      </c>
      <c r="B2153" t="s">
        <v>20</v>
      </c>
      <c r="C2153" t="s">
        <v>29</v>
      </c>
      <c r="D2153" t="s">
        <v>275</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25">
      <c r="A2154" t="s">
        <v>324</v>
      </c>
      <c r="B2154" t="s">
        <v>20</v>
      </c>
      <c r="C2154" t="s">
        <v>29</v>
      </c>
      <c r="D2154" t="s">
        <v>275</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25">
      <c r="A2155" t="s">
        <v>324</v>
      </c>
      <c r="B2155" t="s">
        <v>20</v>
      </c>
      <c r="C2155" t="s">
        <v>29</v>
      </c>
      <c r="D2155" t="s">
        <v>275</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25">
      <c r="A2156" t="s">
        <v>324</v>
      </c>
      <c r="B2156" t="s">
        <v>20</v>
      </c>
      <c r="C2156" t="s">
        <v>29</v>
      </c>
      <c r="D2156" t="s">
        <v>275</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25">
      <c r="A2157" t="s">
        <v>324</v>
      </c>
      <c r="B2157" t="s">
        <v>20</v>
      </c>
      <c r="C2157" t="s">
        <v>29</v>
      </c>
      <c r="D2157" t="s">
        <v>276</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25">
      <c r="A2158" t="s">
        <v>324</v>
      </c>
      <c r="B2158" t="s">
        <v>20</v>
      </c>
      <c r="C2158" t="s">
        <v>29</v>
      </c>
      <c r="D2158" t="s">
        <v>276</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25">
      <c r="A2159" t="s">
        <v>324</v>
      </c>
      <c r="B2159" t="s">
        <v>20</v>
      </c>
      <c r="C2159" t="s">
        <v>29</v>
      </c>
      <c r="D2159" t="s">
        <v>276</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25">
      <c r="A2160" t="s">
        <v>324</v>
      </c>
      <c r="B2160" t="s">
        <v>20</v>
      </c>
      <c r="C2160" t="s">
        <v>29</v>
      </c>
      <c r="D2160" t="s">
        <v>276</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25">
      <c r="A2161" t="s">
        <v>324</v>
      </c>
      <c r="B2161" t="s">
        <v>20</v>
      </c>
      <c r="C2161" t="s">
        <v>29</v>
      </c>
      <c r="D2161" t="s">
        <v>277</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25">
      <c r="A2162" t="s">
        <v>324</v>
      </c>
      <c r="B2162" t="s">
        <v>20</v>
      </c>
      <c r="C2162" t="s">
        <v>29</v>
      </c>
      <c r="D2162" t="s">
        <v>277</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25">
      <c r="A2163" t="s">
        <v>324</v>
      </c>
      <c r="B2163" t="s">
        <v>20</v>
      </c>
      <c r="C2163" t="s">
        <v>29</v>
      </c>
      <c r="D2163" t="s">
        <v>277</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25">
      <c r="A2164" t="s">
        <v>324</v>
      </c>
      <c r="B2164" t="s">
        <v>20</v>
      </c>
      <c r="C2164" t="s">
        <v>29</v>
      </c>
      <c r="D2164" t="s">
        <v>277</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25">
      <c r="A2165" t="s">
        <v>324</v>
      </c>
      <c r="B2165" t="s">
        <v>20</v>
      </c>
      <c r="C2165" t="s">
        <v>29</v>
      </c>
      <c r="D2165" t="s">
        <v>278</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25">
      <c r="A2166" t="s">
        <v>324</v>
      </c>
      <c r="B2166" t="s">
        <v>20</v>
      </c>
      <c r="C2166" t="s">
        <v>29</v>
      </c>
      <c r="D2166" t="s">
        <v>278</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25">
      <c r="A2167" t="s">
        <v>324</v>
      </c>
      <c r="B2167" t="s">
        <v>20</v>
      </c>
      <c r="C2167" t="s">
        <v>29</v>
      </c>
      <c r="D2167" t="s">
        <v>278</v>
      </c>
      <c r="E2167" t="s">
        <v>146</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25">
      <c r="A2168" t="s">
        <v>324</v>
      </c>
      <c r="B2168" t="s">
        <v>20</v>
      </c>
      <c r="C2168" t="s">
        <v>29</v>
      </c>
      <c r="D2168" t="s">
        <v>278</v>
      </c>
      <c r="E2168" t="s">
        <v>147</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25">
      <c r="A2169" t="s">
        <v>324</v>
      </c>
      <c r="B2169" t="s">
        <v>20</v>
      </c>
      <c r="C2169" t="s">
        <v>29</v>
      </c>
      <c r="D2169" t="s">
        <v>279</v>
      </c>
      <c r="E2169" t="s">
        <v>161</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25">
      <c r="A2170" t="s">
        <v>324</v>
      </c>
      <c r="B2170" t="s">
        <v>20</v>
      </c>
      <c r="C2170" t="s">
        <v>29</v>
      </c>
      <c r="D2170" t="s">
        <v>279</v>
      </c>
      <c r="E2170" t="s">
        <v>163</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25">
      <c r="A2171" t="s">
        <v>324</v>
      </c>
      <c r="B2171" t="s">
        <v>20</v>
      </c>
      <c r="C2171" t="s">
        <v>29</v>
      </c>
      <c r="D2171" t="s">
        <v>279</v>
      </c>
      <c r="E2171" t="s">
        <v>164</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25">
      <c r="A2172" t="s">
        <v>324</v>
      </c>
      <c r="B2172" t="s">
        <v>20</v>
      </c>
      <c r="C2172" t="s">
        <v>29</v>
      </c>
      <c r="D2172" t="s">
        <v>279</v>
      </c>
      <c r="E2172" t="s">
        <v>166</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25">
      <c r="A2173" t="s">
        <v>324</v>
      </c>
      <c r="B2173" t="s">
        <v>20</v>
      </c>
      <c r="C2173" t="s">
        <v>29</v>
      </c>
      <c r="D2173" t="s">
        <v>280</v>
      </c>
      <c r="E2173" t="s">
        <v>167</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25">
      <c r="A2174" t="s">
        <v>324</v>
      </c>
      <c r="B2174" t="s">
        <v>20</v>
      </c>
      <c r="C2174" t="s">
        <v>29</v>
      </c>
      <c r="D2174" t="s">
        <v>280</v>
      </c>
      <c r="E2174" t="s">
        <v>171</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25">
      <c r="A2175" t="s">
        <v>324</v>
      </c>
      <c r="B2175" t="s">
        <v>20</v>
      </c>
      <c r="C2175" t="s">
        <v>29</v>
      </c>
      <c r="D2175" t="s">
        <v>280</v>
      </c>
      <c r="E2175" t="s">
        <v>174</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25">
      <c r="A2176" t="s">
        <v>324</v>
      </c>
      <c r="B2176" t="s">
        <v>20</v>
      </c>
      <c r="C2176" t="s">
        <v>29</v>
      </c>
      <c r="D2176" t="s">
        <v>280</v>
      </c>
      <c r="E2176" t="s">
        <v>176</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25">
      <c r="A2177" t="s">
        <v>324</v>
      </c>
      <c r="B2177" t="s">
        <v>20</v>
      </c>
      <c r="C2177" t="s">
        <v>29</v>
      </c>
      <c r="D2177" t="s">
        <v>281</v>
      </c>
      <c r="E2177" t="s">
        <v>195</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25">
      <c r="A2178" t="s">
        <v>324</v>
      </c>
      <c r="B2178" t="s">
        <v>20</v>
      </c>
      <c r="C2178" t="s">
        <v>29</v>
      </c>
      <c r="D2178" t="s">
        <v>281</v>
      </c>
      <c r="E2178" t="s">
        <v>206</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25">
      <c r="A2179" t="s">
        <v>324</v>
      </c>
      <c r="B2179" t="s">
        <v>20</v>
      </c>
      <c r="C2179" t="s">
        <v>29</v>
      </c>
      <c r="D2179" t="s">
        <v>281</v>
      </c>
      <c r="E2179" t="s">
        <v>207</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25">
      <c r="A2180" t="s">
        <v>324</v>
      </c>
      <c r="B2180" t="s">
        <v>20</v>
      </c>
      <c r="C2180" t="s">
        <v>29</v>
      </c>
      <c r="D2180" t="s">
        <v>281</v>
      </c>
      <c r="E2180" t="s">
        <v>212</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25">
      <c r="A2181" t="s">
        <v>324</v>
      </c>
      <c r="B2181" t="s">
        <v>20</v>
      </c>
      <c r="C2181" t="s">
        <v>29</v>
      </c>
      <c r="D2181" t="s">
        <v>282</v>
      </c>
      <c r="E2181" t="s">
        <v>213</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25">
      <c r="A2182" t="s">
        <v>324</v>
      </c>
      <c r="B2182" t="s">
        <v>20</v>
      </c>
      <c r="C2182" t="s">
        <v>29</v>
      </c>
      <c r="D2182" t="s">
        <v>282</v>
      </c>
      <c r="E2182" t="s">
        <v>214</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25">
      <c r="A2183" t="s">
        <v>324</v>
      </c>
      <c r="B2183" t="s">
        <v>20</v>
      </c>
      <c r="C2183" t="s">
        <v>29</v>
      </c>
      <c r="D2183" t="s">
        <v>282</v>
      </c>
      <c r="E2183" t="s">
        <v>215</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25">
      <c r="A2184" t="s">
        <v>324</v>
      </c>
      <c r="B2184" t="s">
        <v>20</v>
      </c>
      <c r="C2184" t="s">
        <v>29</v>
      </c>
      <c r="D2184" t="s">
        <v>282</v>
      </c>
      <c r="E2184" t="s">
        <v>217</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25">
      <c r="A2185" t="s">
        <v>324</v>
      </c>
      <c r="B2185" t="s">
        <v>20</v>
      </c>
      <c r="C2185" t="s">
        <v>29</v>
      </c>
      <c r="D2185" t="s">
        <v>283</v>
      </c>
      <c r="E2185" t="s">
        <v>219</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25">
      <c r="A2186" t="s">
        <v>324</v>
      </c>
      <c r="B2186" t="s">
        <v>20</v>
      </c>
      <c r="C2186" t="s">
        <v>29</v>
      </c>
      <c r="D2186" t="s">
        <v>283</v>
      </c>
      <c r="E2186" t="s">
        <v>221</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25">
      <c r="A2187" t="s">
        <v>324</v>
      </c>
      <c r="B2187" t="s">
        <v>20</v>
      </c>
      <c r="C2187" t="s">
        <v>29</v>
      </c>
      <c r="D2187" t="s">
        <v>283</v>
      </c>
      <c r="E2187" t="s">
        <v>222</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25">
      <c r="A2188" t="s">
        <v>324</v>
      </c>
      <c r="B2188" t="s">
        <v>20</v>
      </c>
      <c r="C2188" t="s">
        <v>29</v>
      </c>
      <c r="D2188" t="s">
        <v>283</v>
      </c>
      <c r="E2188" t="s">
        <v>224</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25">
      <c r="A2189" t="s">
        <v>324</v>
      </c>
      <c r="B2189" t="s">
        <v>20</v>
      </c>
      <c r="C2189" t="s">
        <v>29</v>
      </c>
      <c r="D2189" t="s">
        <v>284</v>
      </c>
      <c r="E2189" t="s">
        <v>225</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25">
      <c r="A2190" t="s">
        <v>324</v>
      </c>
      <c r="B2190" t="s">
        <v>20</v>
      </c>
      <c r="C2190" t="s">
        <v>29</v>
      </c>
      <c r="D2190" t="s">
        <v>284</v>
      </c>
      <c r="E2190" t="s">
        <v>226</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25">
      <c r="A2191" t="s">
        <v>324</v>
      </c>
      <c r="B2191" t="s">
        <v>20</v>
      </c>
      <c r="C2191" t="s">
        <v>29</v>
      </c>
      <c r="D2191" t="s">
        <v>284</v>
      </c>
      <c r="E2191" t="s">
        <v>229</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25">
      <c r="A2192" t="s">
        <v>324</v>
      </c>
      <c r="B2192" t="s">
        <v>20</v>
      </c>
      <c r="C2192" t="s">
        <v>29</v>
      </c>
      <c r="D2192" t="s">
        <v>284</v>
      </c>
      <c r="E2192" t="s">
        <v>231</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25">
      <c r="A2193" t="s">
        <v>324</v>
      </c>
      <c r="B2193" t="s">
        <v>20</v>
      </c>
      <c r="C2193" t="s">
        <v>29</v>
      </c>
      <c r="D2193" t="s">
        <v>285</v>
      </c>
      <c r="E2193" t="s">
        <v>232</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25">
      <c r="A2194" t="s">
        <v>324</v>
      </c>
      <c r="B2194" t="s">
        <v>20</v>
      </c>
      <c r="C2194" t="s">
        <v>29</v>
      </c>
      <c r="D2194" t="s">
        <v>285</v>
      </c>
      <c r="E2194" t="s">
        <v>233</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25">
      <c r="A2195" t="s">
        <v>324</v>
      </c>
      <c r="B2195" t="s">
        <v>20</v>
      </c>
      <c r="C2195" t="s">
        <v>29</v>
      </c>
      <c r="D2195" t="s">
        <v>285</v>
      </c>
      <c r="E2195" t="s">
        <v>235</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25">
      <c r="A2196" t="s">
        <v>324</v>
      </c>
      <c r="B2196" t="s">
        <v>20</v>
      </c>
      <c r="C2196" t="s">
        <v>29</v>
      </c>
      <c r="D2196" t="s">
        <v>285</v>
      </c>
      <c r="E2196" t="s">
        <v>244</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25">
      <c r="A2197" t="s">
        <v>324</v>
      </c>
      <c r="B2197" t="s">
        <v>20</v>
      </c>
      <c r="C2197" t="s">
        <v>29</v>
      </c>
      <c r="D2197" t="s">
        <v>286</v>
      </c>
      <c r="E2197" t="s">
        <v>247</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25">
      <c r="A2198" t="s">
        <v>325</v>
      </c>
      <c r="B2198" t="s">
        <v>47</v>
      </c>
      <c r="C2198" t="s">
        <v>26</v>
      </c>
      <c r="D2198" t="s">
        <v>271</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25">
      <c r="A2199" t="s">
        <v>325</v>
      </c>
      <c r="B2199" t="s">
        <v>47</v>
      </c>
      <c r="C2199" t="s">
        <v>26</v>
      </c>
      <c r="D2199" t="s">
        <v>271</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25">
      <c r="A2200" t="s">
        <v>325</v>
      </c>
      <c r="B2200" t="s">
        <v>47</v>
      </c>
      <c r="C2200" t="s">
        <v>26</v>
      </c>
      <c r="D2200" t="s">
        <v>271</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25">
      <c r="A2201" t="s">
        <v>325</v>
      </c>
      <c r="B2201" t="s">
        <v>47</v>
      </c>
      <c r="C2201" t="s">
        <v>26</v>
      </c>
      <c r="D2201" t="s">
        <v>271</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25">
      <c r="A2202" t="s">
        <v>325</v>
      </c>
      <c r="B2202" t="s">
        <v>47</v>
      </c>
      <c r="C2202" t="s">
        <v>26</v>
      </c>
      <c r="D2202" t="s">
        <v>272</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25">
      <c r="A2203" t="s">
        <v>325</v>
      </c>
      <c r="B2203" t="s">
        <v>47</v>
      </c>
      <c r="C2203" t="s">
        <v>26</v>
      </c>
      <c r="D2203" t="s">
        <v>272</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25">
      <c r="A2204" t="s">
        <v>325</v>
      </c>
      <c r="B2204" t="s">
        <v>47</v>
      </c>
      <c r="C2204" t="s">
        <v>26</v>
      </c>
      <c r="D2204" t="s">
        <v>272</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25">
      <c r="A2205" t="s">
        <v>325</v>
      </c>
      <c r="B2205" t="s">
        <v>47</v>
      </c>
      <c r="C2205" t="s">
        <v>26</v>
      </c>
      <c r="D2205" t="s">
        <v>272</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25">
      <c r="A2206" t="s">
        <v>325</v>
      </c>
      <c r="B2206" t="s">
        <v>47</v>
      </c>
      <c r="C2206" t="s">
        <v>26</v>
      </c>
      <c r="D2206" t="s">
        <v>273</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25">
      <c r="A2207" t="s">
        <v>325</v>
      </c>
      <c r="B2207" t="s">
        <v>47</v>
      </c>
      <c r="C2207" t="s">
        <v>26</v>
      </c>
      <c r="D2207" t="s">
        <v>273</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25">
      <c r="A2208" t="s">
        <v>325</v>
      </c>
      <c r="B2208" t="s">
        <v>47</v>
      </c>
      <c r="C2208" t="s">
        <v>26</v>
      </c>
      <c r="D2208" t="s">
        <v>273</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25">
      <c r="A2209" t="s">
        <v>325</v>
      </c>
      <c r="B2209" t="s">
        <v>47</v>
      </c>
      <c r="C2209" t="s">
        <v>26</v>
      </c>
      <c r="D2209" t="s">
        <v>273</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25">
      <c r="A2210" t="s">
        <v>325</v>
      </c>
      <c r="B2210" t="s">
        <v>47</v>
      </c>
      <c r="C2210" t="s">
        <v>26</v>
      </c>
      <c r="D2210" t="s">
        <v>274</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25">
      <c r="A2211" t="s">
        <v>325</v>
      </c>
      <c r="B2211" t="s">
        <v>47</v>
      </c>
      <c r="C2211" t="s">
        <v>26</v>
      </c>
      <c r="D2211" t="s">
        <v>274</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25">
      <c r="A2212" t="s">
        <v>325</v>
      </c>
      <c r="B2212" t="s">
        <v>47</v>
      </c>
      <c r="C2212" t="s">
        <v>26</v>
      </c>
      <c r="D2212" t="s">
        <v>274</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25">
      <c r="A2213" t="s">
        <v>325</v>
      </c>
      <c r="B2213" t="s">
        <v>47</v>
      </c>
      <c r="C2213" t="s">
        <v>26</v>
      </c>
      <c r="D2213" t="s">
        <v>274</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25">
      <c r="A2214" t="s">
        <v>325</v>
      </c>
      <c r="B2214" t="s">
        <v>47</v>
      </c>
      <c r="C2214" t="s">
        <v>26</v>
      </c>
      <c r="D2214" t="s">
        <v>275</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25">
      <c r="A2215" t="s">
        <v>325</v>
      </c>
      <c r="B2215" t="s">
        <v>47</v>
      </c>
      <c r="C2215" t="s">
        <v>26</v>
      </c>
      <c r="D2215" t="s">
        <v>275</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25">
      <c r="A2216" t="s">
        <v>325</v>
      </c>
      <c r="B2216" t="s">
        <v>47</v>
      </c>
      <c r="C2216" t="s">
        <v>26</v>
      </c>
      <c r="D2216" t="s">
        <v>275</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25">
      <c r="A2217" t="s">
        <v>325</v>
      </c>
      <c r="B2217" t="s">
        <v>47</v>
      </c>
      <c r="C2217" t="s">
        <v>26</v>
      </c>
      <c r="D2217" t="s">
        <v>275</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25">
      <c r="A2218" t="s">
        <v>325</v>
      </c>
      <c r="B2218" t="s">
        <v>47</v>
      </c>
      <c r="C2218" t="s">
        <v>26</v>
      </c>
      <c r="D2218" t="s">
        <v>276</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25">
      <c r="A2219" t="s">
        <v>325</v>
      </c>
      <c r="B2219" t="s">
        <v>47</v>
      </c>
      <c r="C2219" t="s">
        <v>26</v>
      </c>
      <c r="D2219" t="s">
        <v>276</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25">
      <c r="A2220" t="s">
        <v>325</v>
      </c>
      <c r="B2220" t="s">
        <v>47</v>
      </c>
      <c r="C2220" t="s">
        <v>26</v>
      </c>
      <c r="D2220" t="s">
        <v>276</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25">
      <c r="A2221" t="s">
        <v>325</v>
      </c>
      <c r="B2221" t="s">
        <v>47</v>
      </c>
      <c r="C2221" t="s">
        <v>26</v>
      </c>
      <c r="D2221" t="s">
        <v>276</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25">
      <c r="A2222" t="s">
        <v>325</v>
      </c>
      <c r="B2222" t="s">
        <v>47</v>
      </c>
      <c r="C2222" t="s">
        <v>26</v>
      </c>
      <c r="D2222" t="s">
        <v>277</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25">
      <c r="A2223" t="s">
        <v>325</v>
      </c>
      <c r="B2223" t="s">
        <v>47</v>
      </c>
      <c r="C2223" t="s">
        <v>26</v>
      </c>
      <c r="D2223" t="s">
        <v>277</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25">
      <c r="A2224" t="s">
        <v>325</v>
      </c>
      <c r="B2224" t="s">
        <v>47</v>
      </c>
      <c r="C2224" t="s">
        <v>26</v>
      </c>
      <c r="D2224" t="s">
        <v>277</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25">
      <c r="A2225" t="s">
        <v>325</v>
      </c>
      <c r="B2225" t="s">
        <v>47</v>
      </c>
      <c r="C2225" t="s">
        <v>26</v>
      </c>
      <c r="D2225" t="s">
        <v>277</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25">
      <c r="A2226" t="s">
        <v>325</v>
      </c>
      <c r="B2226" t="s">
        <v>47</v>
      </c>
      <c r="C2226" t="s">
        <v>26</v>
      </c>
      <c r="D2226" t="s">
        <v>278</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25">
      <c r="A2227" t="s">
        <v>325</v>
      </c>
      <c r="B2227" t="s">
        <v>47</v>
      </c>
      <c r="C2227" t="s">
        <v>26</v>
      </c>
      <c r="D2227" t="s">
        <v>278</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25">
      <c r="A2228" t="s">
        <v>325</v>
      </c>
      <c r="B2228" t="s">
        <v>47</v>
      </c>
      <c r="C2228" t="s">
        <v>26</v>
      </c>
      <c r="D2228" t="s">
        <v>278</v>
      </c>
      <c r="E2228" t="s">
        <v>146</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25">
      <c r="A2229" t="s">
        <v>325</v>
      </c>
      <c r="B2229" t="s">
        <v>47</v>
      </c>
      <c r="C2229" t="s">
        <v>26</v>
      </c>
      <c r="D2229" t="s">
        <v>278</v>
      </c>
      <c r="E2229" t="s">
        <v>147</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25">
      <c r="A2230" t="s">
        <v>325</v>
      </c>
      <c r="B2230" t="s">
        <v>47</v>
      </c>
      <c r="C2230" t="s">
        <v>26</v>
      </c>
      <c r="D2230" t="s">
        <v>279</v>
      </c>
      <c r="E2230" t="s">
        <v>161</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25">
      <c r="A2231" t="s">
        <v>325</v>
      </c>
      <c r="B2231" t="s">
        <v>47</v>
      </c>
      <c r="C2231" t="s">
        <v>26</v>
      </c>
      <c r="D2231" t="s">
        <v>279</v>
      </c>
      <c r="E2231" t="s">
        <v>163</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25">
      <c r="A2232" t="s">
        <v>325</v>
      </c>
      <c r="B2232" t="s">
        <v>47</v>
      </c>
      <c r="C2232" t="s">
        <v>26</v>
      </c>
      <c r="D2232" t="s">
        <v>279</v>
      </c>
      <c r="E2232" t="s">
        <v>164</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25">
      <c r="A2233" t="s">
        <v>325</v>
      </c>
      <c r="B2233" t="s">
        <v>47</v>
      </c>
      <c r="C2233" t="s">
        <v>26</v>
      </c>
      <c r="D2233" t="s">
        <v>279</v>
      </c>
      <c r="E2233" t="s">
        <v>166</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25">
      <c r="A2234" t="s">
        <v>325</v>
      </c>
      <c r="B2234" t="s">
        <v>47</v>
      </c>
      <c r="C2234" t="s">
        <v>26</v>
      </c>
      <c r="D2234" t="s">
        <v>280</v>
      </c>
      <c r="E2234" t="s">
        <v>167</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25">
      <c r="A2235" t="s">
        <v>325</v>
      </c>
      <c r="B2235" t="s">
        <v>47</v>
      </c>
      <c r="C2235" t="s">
        <v>26</v>
      </c>
      <c r="D2235" t="s">
        <v>280</v>
      </c>
      <c r="E2235" t="s">
        <v>171</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25">
      <c r="A2236" t="s">
        <v>325</v>
      </c>
      <c r="B2236" t="s">
        <v>47</v>
      </c>
      <c r="C2236" t="s">
        <v>26</v>
      </c>
      <c r="D2236" t="s">
        <v>280</v>
      </c>
      <c r="E2236" t="s">
        <v>174</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25">
      <c r="A2237" t="s">
        <v>325</v>
      </c>
      <c r="B2237" t="s">
        <v>47</v>
      </c>
      <c r="C2237" t="s">
        <v>26</v>
      </c>
      <c r="D2237" t="s">
        <v>280</v>
      </c>
      <c r="E2237" t="s">
        <v>176</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25">
      <c r="A2238" t="s">
        <v>325</v>
      </c>
      <c r="B2238" t="s">
        <v>47</v>
      </c>
      <c r="C2238" t="s">
        <v>26</v>
      </c>
      <c r="D2238" t="s">
        <v>281</v>
      </c>
      <c r="E2238" t="s">
        <v>195</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25">
      <c r="A2239" t="s">
        <v>325</v>
      </c>
      <c r="B2239" t="s">
        <v>47</v>
      </c>
      <c r="C2239" t="s">
        <v>26</v>
      </c>
      <c r="D2239" t="s">
        <v>281</v>
      </c>
      <c r="E2239" t="s">
        <v>206</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25">
      <c r="A2240" t="s">
        <v>325</v>
      </c>
      <c r="B2240" t="s">
        <v>47</v>
      </c>
      <c r="C2240" t="s">
        <v>26</v>
      </c>
      <c r="D2240" t="s">
        <v>281</v>
      </c>
      <c r="E2240" t="s">
        <v>207</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25">
      <c r="A2241" t="s">
        <v>325</v>
      </c>
      <c r="B2241" t="s">
        <v>47</v>
      </c>
      <c r="C2241" t="s">
        <v>26</v>
      </c>
      <c r="D2241" t="s">
        <v>281</v>
      </c>
      <c r="E2241" t="s">
        <v>212</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25">
      <c r="A2242" t="s">
        <v>325</v>
      </c>
      <c r="B2242" t="s">
        <v>47</v>
      </c>
      <c r="C2242" t="s">
        <v>26</v>
      </c>
      <c r="D2242" t="s">
        <v>282</v>
      </c>
      <c r="E2242" t="s">
        <v>213</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25">
      <c r="A2243" t="s">
        <v>325</v>
      </c>
      <c r="B2243" t="s">
        <v>47</v>
      </c>
      <c r="C2243" t="s">
        <v>26</v>
      </c>
      <c r="D2243" t="s">
        <v>282</v>
      </c>
      <c r="E2243" t="s">
        <v>214</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25">
      <c r="A2244" t="s">
        <v>325</v>
      </c>
      <c r="B2244" t="s">
        <v>47</v>
      </c>
      <c r="C2244" t="s">
        <v>26</v>
      </c>
      <c r="D2244" t="s">
        <v>282</v>
      </c>
      <c r="E2244" t="s">
        <v>215</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25">
      <c r="A2245" t="s">
        <v>325</v>
      </c>
      <c r="B2245" t="s">
        <v>47</v>
      </c>
      <c r="C2245" t="s">
        <v>26</v>
      </c>
      <c r="D2245" t="s">
        <v>282</v>
      </c>
      <c r="E2245" t="s">
        <v>217</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25">
      <c r="A2246" t="s">
        <v>325</v>
      </c>
      <c r="B2246" t="s">
        <v>47</v>
      </c>
      <c r="C2246" t="s">
        <v>26</v>
      </c>
      <c r="D2246" t="s">
        <v>283</v>
      </c>
      <c r="E2246" t="s">
        <v>219</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25">
      <c r="A2247" t="s">
        <v>325</v>
      </c>
      <c r="B2247" t="s">
        <v>47</v>
      </c>
      <c r="C2247" t="s">
        <v>26</v>
      </c>
      <c r="D2247" t="s">
        <v>283</v>
      </c>
      <c r="E2247" t="s">
        <v>221</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25">
      <c r="A2248" t="s">
        <v>325</v>
      </c>
      <c r="B2248" t="s">
        <v>47</v>
      </c>
      <c r="C2248" t="s">
        <v>26</v>
      </c>
      <c r="D2248" t="s">
        <v>283</v>
      </c>
      <c r="E2248" t="s">
        <v>222</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25">
      <c r="A2249" t="s">
        <v>325</v>
      </c>
      <c r="B2249" t="s">
        <v>47</v>
      </c>
      <c r="C2249" t="s">
        <v>26</v>
      </c>
      <c r="D2249" t="s">
        <v>283</v>
      </c>
      <c r="E2249" t="s">
        <v>224</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25">
      <c r="A2250" t="s">
        <v>325</v>
      </c>
      <c r="B2250" t="s">
        <v>47</v>
      </c>
      <c r="C2250" t="s">
        <v>26</v>
      </c>
      <c r="D2250" t="s">
        <v>284</v>
      </c>
      <c r="E2250" t="s">
        <v>225</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25">
      <c r="A2251" t="s">
        <v>325</v>
      </c>
      <c r="B2251" t="s">
        <v>47</v>
      </c>
      <c r="C2251" t="s">
        <v>26</v>
      </c>
      <c r="D2251" t="s">
        <v>284</v>
      </c>
      <c r="E2251" t="s">
        <v>226</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25">
      <c r="A2252" t="s">
        <v>325</v>
      </c>
      <c r="B2252" t="s">
        <v>47</v>
      </c>
      <c r="C2252" t="s">
        <v>26</v>
      </c>
      <c r="D2252" t="s">
        <v>284</v>
      </c>
      <c r="E2252" t="s">
        <v>229</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25">
      <c r="A2253" t="s">
        <v>325</v>
      </c>
      <c r="B2253" t="s">
        <v>47</v>
      </c>
      <c r="C2253" t="s">
        <v>26</v>
      </c>
      <c r="D2253" t="s">
        <v>284</v>
      </c>
      <c r="E2253" t="s">
        <v>231</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25">
      <c r="A2254" t="s">
        <v>325</v>
      </c>
      <c r="B2254" t="s">
        <v>47</v>
      </c>
      <c r="C2254" t="s">
        <v>26</v>
      </c>
      <c r="D2254" t="s">
        <v>285</v>
      </c>
      <c r="E2254" t="s">
        <v>232</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25">
      <c r="A2255" t="s">
        <v>325</v>
      </c>
      <c r="B2255" t="s">
        <v>47</v>
      </c>
      <c r="C2255" t="s">
        <v>26</v>
      </c>
      <c r="D2255" t="s">
        <v>285</v>
      </c>
      <c r="E2255" t="s">
        <v>233</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25">
      <c r="A2256" t="s">
        <v>325</v>
      </c>
      <c r="B2256" t="s">
        <v>47</v>
      </c>
      <c r="C2256" t="s">
        <v>26</v>
      </c>
      <c r="D2256" t="s">
        <v>285</v>
      </c>
      <c r="E2256" t="s">
        <v>235</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25">
      <c r="A2257" t="s">
        <v>325</v>
      </c>
      <c r="B2257" t="s">
        <v>47</v>
      </c>
      <c r="C2257" t="s">
        <v>26</v>
      </c>
      <c r="D2257" t="s">
        <v>285</v>
      </c>
      <c r="E2257" t="s">
        <v>244</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25">
      <c r="A2258" t="s">
        <v>325</v>
      </c>
      <c r="B2258" t="s">
        <v>47</v>
      </c>
      <c r="C2258" t="s">
        <v>26</v>
      </c>
      <c r="D2258" t="s">
        <v>286</v>
      </c>
      <c r="E2258" t="s">
        <v>247</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92D050"/>
  </sheetPr>
  <dimension ref="A1:CG114"/>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21875" defaultRowHeight="12.6" x14ac:dyDescent="0.25"/>
  <cols>
    <col min="1" max="1" width="1.77734375" customWidth="1"/>
    <col min="2" max="3" width="72.77734375" customWidth="1"/>
    <col min="4" max="75" width="9.21875" customWidth="1"/>
    <col min="76" max="76" width="9.77734375" customWidth="1"/>
    <col min="77" max="80" width="9.21875" customWidth="1"/>
    <col min="81" max="81" width="9.77734375" customWidth="1"/>
    <col min="82" max="90" width="9.21875" customWidth="1"/>
  </cols>
  <sheetData>
    <row r="1" spans="1:85" s="1" customFormat="1" ht="15.75" customHeight="1" x14ac:dyDescent="0.3">
      <c r="A1"/>
      <c r="B1" s="257" t="s">
        <v>162</v>
      </c>
      <c r="C1" s="109"/>
      <c r="AR1"/>
      <c r="AS1"/>
      <c r="AT1"/>
      <c r="AU1"/>
      <c r="AV1"/>
      <c r="AW1"/>
      <c r="AX1"/>
      <c r="AY1"/>
      <c r="AZ1"/>
      <c r="BA1"/>
      <c r="BB1"/>
      <c r="BC1"/>
      <c r="BD1"/>
      <c r="BE1"/>
      <c r="BF1"/>
      <c r="BG1"/>
      <c r="BH1"/>
      <c r="BI1"/>
      <c r="BJ1"/>
      <c r="BK1"/>
      <c r="BL1"/>
      <c r="BM1"/>
      <c r="BN1"/>
      <c r="BO1"/>
      <c r="BP1"/>
      <c r="BQ1"/>
      <c r="BR1"/>
      <c r="BS1"/>
      <c r="BT1"/>
      <c r="BU1"/>
      <c r="BV1"/>
      <c r="BW1"/>
      <c r="BX1"/>
      <c r="BY1" s="17" t="s">
        <v>141</v>
      </c>
      <c r="CA1" s="16"/>
      <c r="CB1" s="16"/>
      <c r="CC1" s="16"/>
      <c r="CD1" s="17" t="s">
        <v>141</v>
      </c>
    </row>
    <row r="2" spans="1:85" s="1" customFormat="1" ht="15.75" customHeight="1" x14ac:dyDescent="0.3">
      <c r="A2"/>
      <c r="B2" s="122"/>
      <c r="C2" s="109"/>
      <c r="AR2"/>
      <c r="AS2"/>
      <c r="AT2"/>
      <c r="AU2"/>
      <c r="AV2"/>
      <c r="AW2"/>
      <c r="AX2"/>
      <c r="AY2"/>
      <c r="AZ2"/>
      <c r="BA2"/>
      <c r="BB2"/>
      <c r="BC2"/>
      <c r="BD2"/>
      <c r="BE2"/>
      <c r="BF2"/>
      <c r="BG2"/>
      <c r="BH2"/>
      <c r="BI2"/>
      <c r="BJ2"/>
      <c r="BK2"/>
      <c r="BL2"/>
      <c r="BM2" s="62"/>
      <c r="BN2" s="62"/>
      <c r="BO2"/>
      <c r="BP2"/>
      <c r="BQ2"/>
      <c r="BR2"/>
      <c r="BS2"/>
      <c r="BT2"/>
      <c r="BU2"/>
      <c r="BV2"/>
      <c r="BW2"/>
      <c r="BX2"/>
      <c r="BY2" s="17" t="s">
        <v>102</v>
      </c>
      <c r="BZ2" s="17"/>
      <c r="CA2" s="16"/>
      <c r="CB2" s="16"/>
      <c r="CC2" s="16"/>
      <c r="CD2" s="17" t="s">
        <v>143</v>
      </c>
    </row>
    <row r="3" spans="1:85" s="1" customFormat="1" ht="15.75" customHeight="1" x14ac:dyDescent="0.3">
      <c r="A3"/>
      <c r="B3" s="127" t="s">
        <v>101</v>
      </c>
      <c r="C3" s="127" t="s">
        <v>25</v>
      </c>
      <c r="AR3"/>
      <c r="AS3"/>
      <c r="AT3"/>
      <c r="AU3"/>
      <c r="AV3"/>
      <c r="AW3"/>
      <c r="AX3"/>
      <c r="AY3"/>
      <c r="AZ3"/>
      <c r="BA3"/>
      <c r="BB3"/>
      <c r="BC3"/>
      <c r="BD3"/>
      <c r="BE3" s="17"/>
      <c r="BF3" s="17"/>
      <c r="BG3" s="17"/>
      <c r="BH3" s="17"/>
      <c r="BI3" s="17"/>
      <c r="BJ3" s="17"/>
      <c r="BK3" s="17"/>
      <c r="BL3" s="17"/>
      <c r="BM3" s="17"/>
      <c r="BN3" s="17"/>
      <c r="BO3" s="17"/>
      <c r="BP3" s="17"/>
      <c r="BQ3" s="17"/>
      <c r="BR3" s="17"/>
      <c r="BS3" s="17"/>
      <c r="BT3" s="17"/>
      <c r="BU3" s="17"/>
      <c r="BV3" s="17"/>
      <c r="BW3" s="17"/>
      <c r="BX3" s="17"/>
      <c r="BY3" s="17" t="s">
        <v>83</v>
      </c>
      <c r="CD3" s="17" t="s">
        <v>83</v>
      </c>
    </row>
    <row r="4" spans="1:85" s="17" customFormat="1" ht="15.75" customHeight="1" x14ac:dyDescent="0.3">
      <c r="A4"/>
      <c r="B4" s="127" t="s">
        <v>102</v>
      </c>
      <c r="C4" s="127" t="s">
        <v>27</v>
      </c>
      <c r="D4" s="17" t="s">
        <v>51</v>
      </c>
      <c r="AR4" s="16"/>
      <c r="AS4" s="16"/>
      <c r="AT4" s="16"/>
      <c r="AU4" s="16"/>
      <c r="AV4" s="16"/>
      <c r="AW4" s="16"/>
      <c r="AX4" s="16"/>
      <c r="AY4" s="16"/>
      <c r="AZ4" s="16"/>
      <c r="BA4" s="16"/>
      <c r="BB4" s="16"/>
      <c r="BC4" s="16"/>
      <c r="BD4" s="16"/>
      <c r="BY4" s="93" t="s">
        <v>27</v>
      </c>
      <c r="BZ4" s="94"/>
      <c r="CA4" s="94"/>
      <c r="CB4" s="95"/>
      <c r="CD4" s="93" t="s">
        <v>84</v>
      </c>
      <c r="CE4" s="94"/>
      <c r="CF4" s="94"/>
      <c r="CG4" s="95"/>
    </row>
    <row r="5" spans="1:85" s="17" customFormat="1" ht="15.75" customHeight="1" x14ac:dyDescent="0.3">
      <c r="A5"/>
      <c r="B5" s="128" t="s">
        <v>103</v>
      </c>
      <c r="C5" s="129" t="s">
        <v>21</v>
      </c>
      <c r="D5" s="136" t="s">
        <v>52</v>
      </c>
      <c r="E5" s="136" t="s">
        <v>53</v>
      </c>
      <c r="F5" s="136" t="s">
        <v>54</v>
      </c>
      <c r="G5" s="136" t="s">
        <v>55</v>
      </c>
      <c r="H5" s="136" t="s">
        <v>56</v>
      </c>
      <c r="I5" s="136" t="s">
        <v>57</v>
      </c>
      <c r="J5" s="136" t="s">
        <v>58</v>
      </c>
      <c r="K5" s="136" t="s">
        <v>59</v>
      </c>
      <c r="L5" s="136" t="s">
        <v>60</v>
      </c>
      <c r="M5" s="136" t="s">
        <v>61</v>
      </c>
      <c r="N5" s="136" t="s">
        <v>62</v>
      </c>
      <c r="O5" s="136" t="s">
        <v>63</v>
      </c>
      <c r="P5" s="136" t="s">
        <v>64</v>
      </c>
      <c r="Q5" s="136" t="s">
        <v>65</v>
      </c>
      <c r="R5" s="136" t="s">
        <v>66</v>
      </c>
      <c r="S5" s="136" t="s">
        <v>67</v>
      </c>
      <c r="T5" s="136" t="s">
        <v>68</v>
      </c>
      <c r="U5" s="136" t="s">
        <v>69</v>
      </c>
      <c r="V5" s="136" t="s">
        <v>70</v>
      </c>
      <c r="W5" s="136" t="s">
        <v>71</v>
      </c>
      <c r="X5" s="136" t="s">
        <v>72</v>
      </c>
      <c r="Y5" s="136" t="s">
        <v>73</v>
      </c>
      <c r="Z5" s="136" t="s">
        <v>74</v>
      </c>
      <c r="AA5" s="136" t="s">
        <v>75</v>
      </c>
      <c r="AB5" s="136" t="s">
        <v>76</v>
      </c>
      <c r="AC5" s="136" t="s">
        <v>77</v>
      </c>
      <c r="AD5" s="136" t="s">
        <v>78</v>
      </c>
      <c r="AE5" s="136" t="s">
        <v>79</v>
      </c>
      <c r="AF5" s="136" t="s">
        <v>80</v>
      </c>
      <c r="AG5" s="136" t="s">
        <v>81</v>
      </c>
      <c r="AH5" s="136" t="s">
        <v>146</v>
      </c>
      <c r="AI5" s="136" t="s">
        <v>147</v>
      </c>
      <c r="AJ5" s="136" t="s">
        <v>161</v>
      </c>
      <c r="AK5" s="136" t="s">
        <v>163</v>
      </c>
      <c r="AL5" s="136" t="s">
        <v>164</v>
      </c>
      <c r="AM5" s="136" t="s">
        <v>166</v>
      </c>
      <c r="AN5" s="136" t="s">
        <v>167</v>
      </c>
      <c r="AO5" s="136" t="s">
        <v>171</v>
      </c>
      <c r="AP5" s="136" t="s">
        <v>174</v>
      </c>
      <c r="AQ5" s="136" t="s">
        <v>176</v>
      </c>
      <c r="AR5" s="136" t="s">
        <v>195</v>
      </c>
      <c r="AS5" s="136" t="s">
        <v>206</v>
      </c>
      <c r="AT5" s="136" t="s">
        <v>207</v>
      </c>
      <c r="AU5" s="136" t="s">
        <v>212</v>
      </c>
      <c r="AV5" s="136" t="s">
        <v>213</v>
      </c>
      <c r="AW5" s="136" t="s">
        <v>214</v>
      </c>
      <c r="AX5" s="136" t="s">
        <v>215</v>
      </c>
      <c r="AY5" s="136" t="s">
        <v>217</v>
      </c>
      <c r="AZ5" s="136" t="s">
        <v>219</v>
      </c>
      <c r="BA5" s="136" t="s">
        <v>221</v>
      </c>
      <c r="BB5" s="136" t="s">
        <v>222</v>
      </c>
      <c r="BC5" s="136" t="s">
        <v>224</v>
      </c>
      <c r="BD5" s="136" t="s">
        <v>225</v>
      </c>
      <c r="BE5" s="136" t="s">
        <v>226</v>
      </c>
      <c r="BF5" s="136" t="s">
        <v>229</v>
      </c>
      <c r="BG5" s="136" t="s">
        <v>231</v>
      </c>
      <c r="BH5" s="137" t="s">
        <v>232</v>
      </c>
      <c r="BI5" s="136" t="s">
        <v>233</v>
      </c>
      <c r="BJ5" s="136" t="s">
        <v>235</v>
      </c>
      <c r="BK5" s="136" t="s">
        <v>244</v>
      </c>
      <c r="BL5" s="136" t="s">
        <v>247</v>
      </c>
      <c r="BM5" s="136" t="s">
        <v>332</v>
      </c>
      <c r="BN5" s="136" t="s">
        <v>333</v>
      </c>
      <c r="BO5" s="136" t="s">
        <v>336</v>
      </c>
      <c r="BP5" s="136" t="s">
        <v>337</v>
      </c>
      <c r="BQ5" s="136" t="s">
        <v>339</v>
      </c>
      <c r="BR5" s="136" t="s">
        <v>340</v>
      </c>
      <c r="BS5" s="136" t="s">
        <v>341</v>
      </c>
      <c r="BT5" s="136" t="s">
        <v>348</v>
      </c>
      <c r="BU5" s="136" t="s">
        <v>367</v>
      </c>
      <c r="BV5" s="136" t="s">
        <v>380</v>
      </c>
      <c r="BW5" s="138" t="s">
        <v>398</v>
      </c>
      <c r="BX5" s="170" t="s">
        <v>349</v>
      </c>
      <c r="BY5" s="139" t="s">
        <v>348</v>
      </c>
      <c r="BZ5" s="136" t="s">
        <v>367</v>
      </c>
      <c r="CA5" s="136" t="s">
        <v>380</v>
      </c>
      <c r="CB5" s="138" t="s">
        <v>398</v>
      </c>
      <c r="CC5" s="170" t="s">
        <v>350</v>
      </c>
      <c r="CD5" s="139" t="s">
        <v>348</v>
      </c>
      <c r="CE5" s="136" t="s">
        <v>367</v>
      </c>
      <c r="CF5" s="136" t="s">
        <v>380</v>
      </c>
      <c r="CG5" s="138" t="s">
        <v>398</v>
      </c>
    </row>
    <row r="6" spans="1:85" s="16" customFormat="1" ht="15.75" customHeight="1" x14ac:dyDescent="0.3">
      <c r="A6"/>
      <c r="B6" s="130" t="s">
        <v>104</v>
      </c>
      <c r="C6" s="116" t="s">
        <v>35</v>
      </c>
      <c r="D6" s="140">
        <v>2199.06</v>
      </c>
      <c r="E6" s="140">
        <v>2229.2399999999998</v>
      </c>
      <c r="F6" s="140">
        <v>2220.73</v>
      </c>
      <c r="G6" s="140">
        <v>2255.73</v>
      </c>
      <c r="H6" s="140">
        <v>2129.6</v>
      </c>
      <c r="I6" s="140">
        <v>2145.66</v>
      </c>
      <c r="J6" s="140">
        <v>2144.04</v>
      </c>
      <c r="K6" s="140">
        <v>2151.62</v>
      </c>
      <c r="L6" s="140">
        <v>2186.42</v>
      </c>
      <c r="M6" s="140">
        <v>2172.4499999999998</v>
      </c>
      <c r="N6" s="140">
        <v>2183.1999999999998</v>
      </c>
      <c r="O6" s="140">
        <v>2245.13</v>
      </c>
      <c r="P6" s="140">
        <v>2177.1</v>
      </c>
      <c r="Q6" s="140">
        <v>2204.9699999999998</v>
      </c>
      <c r="R6" s="140">
        <v>2192.9699999999998</v>
      </c>
      <c r="S6" s="140">
        <v>2194.73</v>
      </c>
      <c r="T6" s="140">
        <v>2161.2600000000002</v>
      </c>
      <c r="U6" s="140">
        <v>2141.39</v>
      </c>
      <c r="V6" s="140">
        <v>2152.25</v>
      </c>
      <c r="W6" s="140">
        <v>2165.81</v>
      </c>
      <c r="X6" s="140">
        <v>2141.15</v>
      </c>
      <c r="Y6" s="140">
        <v>2149.7199999999998</v>
      </c>
      <c r="Z6" s="140">
        <v>2154.38</v>
      </c>
      <c r="AA6" s="140">
        <v>2151.81</v>
      </c>
      <c r="AB6" s="140">
        <v>2127.94</v>
      </c>
      <c r="AC6" s="140">
        <v>2140.89</v>
      </c>
      <c r="AD6" s="140">
        <v>2153.04</v>
      </c>
      <c r="AE6" s="140">
        <v>2156.6999999999998</v>
      </c>
      <c r="AF6" s="140">
        <v>2118.87</v>
      </c>
      <c r="AG6" s="140">
        <v>2146.12</v>
      </c>
      <c r="AH6" s="140">
        <v>2137.15</v>
      </c>
      <c r="AI6" s="140">
        <v>2158.88</v>
      </c>
      <c r="AJ6" s="140">
        <v>2066.64</v>
      </c>
      <c r="AK6" s="140">
        <v>2095.1799999999998</v>
      </c>
      <c r="AL6" s="140">
        <v>2099.1</v>
      </c>
      <c r="AM6" s="140">
        <v>2128.0700000000002</v>
      </c>
      <c r="AN6" s="140">
        <v>2083.36</v>
      </c>
      <c r="AO6" s="140">
        <v>2107.2199999999998</v>
      </c>
      <c r="AP6" s="140">
        <v>2126.09</v>
      </c>
      <c r="AQ6" s="140">
        <v>2124.4699999999998</v>
      </c>
      <c r="AR6" s="140">
        <v>1984.17</v>
      </c>
      <c r="AS6" s="140">
        <v>2024.13</v>
      </c>
      <c r="AT6" s="140">
        <v>2038.39</v>
      </c>
      <c r="AU6" s="140">
        <v>2022.51</v>
      </c>
      <c r="AV6" s="140">
        <v>1997.01</v>
      </c>
      <c r="AW6" s="140">
        <v>2036.09</v>
      </c>
      <c r="AX6" s="140">
        <v>2052.37</v>
      </c>
      <c r="AY6" s="140">
        <v>2038.33</v>
      </c>
      <c r="AZ6" s="141">
        <v>2023.87</v>
      </c>
      <c r="BA6" s="141">
        <v>2015.94</v>
      </c>
      <c r="BB6" s="141">
        <v>2054.3200000000002</v>
      </c>
      <c r="BC6" s="141">
        <v>2057.06</v>
      </c>
      <c r="BD6" s="141">
        <v>1975.34</v>
      </c>
      <c r="BE6" s="141">
        <v>2020.63</v>
      </c>
      <c r="BF6" s="141">
        <v>2025.48</v>
      </c>
      <c r="BG6" s="141">
        <v>2008.07</v>
      </c>
      <c r="BH6" s="141">
        <v>1979.6</v>
      </c>
      <c r="BI6" s="141">
        <v>1971.54</v>
      </c>
      <c r="BJ6" s="141">
        <v>1986.08</v>
      </c>
      <c r="BK6" s="141">
        <v>1997.25</v>
      </c>
      <c r="BL6" s="141">
        <v>1937.91</v>
      </c>
      <c r="BM6" s="142">
        <v>1944.1</v>
      </c>
      <c r="BN6" s="141">
        <v>1947.92</v>
      </c>
      <c r="BO6" s="142">
        <v>1954.74</v>
      </c>
      <c r="BP6" s="141">
        <v>2041.6</v>
      </c>
      <c r="BQ6" s="142">
        <v>2056.87</v>
      </c>
      <c r="BR6" s="141">
        <v>2070.44</v>
      </c>
      <c r="BS6" s="142">
        <v>2042.24</v>
      </c>
      <c r="BT6" s="141">
        <v>2074.08</v>
      </c>
      <c r="BU6" s="141">
        <v>2088.36</v>
      </c>
      <c r="BV6" s="142">
        <v>2095.7399999999998</v>
      </c>
      <c r="BW6" s="143">
        <v>2086.2199999999998</v>
      </c>
      <c r="BX6" s="140" t="s">
        <v>51</v>
      </c>
      <c r="BY6" s="144">
        <v>32.479999999999997</v>
      </c>
      <c r="BZ6" s="141">
        <v>31.48</v>
      </c>
      <c r="CA6" s="142">
        <v>25.3</v>
      </c>
      <c r="CB6" s="145">
        <v>43.98</v>
      </c>
      <c r="CC6" s="171" t="s">
        <v>51</v>
      </c>
      <c r="CD6" s="146">
        <v>1.5900000000000001E-2</v>
      </c>
      <c r="CE6" s="147">
        <v>1.5299999999999999E-2</v>
      </c>
      <c r="CF6" s="148">
        <v>1.2200000000000001E-2</v>
      </c>
      <c r="CG6" s="149">
        <v>2.1499999999999998E-2</v>
      </c>
    </row>
    <row r="7" spans="1:85" s="16" customFormat="1" ht="15.75" customHeight="1" x14ac:dyDescent="0.3">
      <c r="A7"/>
      <c r="B7" s="131" t="s">
        <v>105</v>
      </c>
      <c r="C7" s="116" t="s">
        <v>1</v>
      </c>
      <c r="D7" s="140">
        <v>186.6</v>
      </c>
      <c r="E7" s="140">
        <v>200.88</v>
      </c>
      <c r="F7" s="140">
        <v>196.23</v>
      </c>
      <c r="G7" s="140">
        <v>195.44</v>
      </c>
      <c r="H7" s="140">
        <v>146.1</v>
      </c>
      <c r="I7" s="140">
        <v>141.02000000000001</v>
      </c>
      <c r="J7" s="140">
        <v>144.32</v>
      </c>
      <c r="K7" s="140">
        <v>213.61</v>
      </c>
      <c r="L7" s="140">
        <v>228.88</v>
      </c>
      <c r="M7" s="140">
        <v>211.68</v>
      </c>
      <c r="N7" s="140">
        <v>206.04</v>
      </c>
      <c r="O7" s="140">
        <v>235.35</v>
      </c>
      <c r="P7" s="140">
        <v>244.9</v>
      </c>
      <c r="Q7" s="140">
        <v>205.7</v>
      </c>
      <c r="R7" s="140">
        <v>215.15</v>
      </c>
      <c r="S7" s="140">
        <v>223.05</v>
      </c>
      <c r="T7" s="140">
        <v>252.91</v>
      </c>
      <c r="U7" s="140">
        <v>206.42</v>
      </c>
      <c r="V7" s="140">
        <v>213.4</v>
      </c>
      <c r="W7" s="140">
        <v>238.34</v>
      </c>
      <c r="X7" s="140">
        <v>225.47</v>
      </c>
      <c r="Y7" s="140">
        <v>212.95</v>
      </c>
      <c r="Z7" s="140">
        <v>226.72</v>
      </c>
      <c r="AA7" s="140">
        <v>217.72</v>
      </c>
      <c r="AB7" s="140">
        <v>244.68</v>
      </c>
      <c r="AC7" s="140">
        <v>219.04</v>
      </c>
      <c r="AD7" s="140">
        <v>225.3</v>
      </c>
      <c r="AE7" s="140">
        <v>249.22</v>
      </c>
      <c r="AF7" s="140">
        <v>237.59</v>
      </c>
      <c r="AG7" s="140">
        <v>225.23</v>
      </c>
      <c r="AH7" s="140">
        <v>217.94</v>
      </c>
      <c r="AI7" s="140">
        <v>240.88</v>
      </c>
      <c r="AJ7" s="140">
        <v>241.84</v>
      </c>
      <c r="AK7" s="140">
        <v>220.7</v>
      </c>
      <c r="AL7" s="140">
        <v>229.81</v>
      </c>
      <c r="AM7" s="140">
        <v>231.58</v>
      </c>
      <c r="AN7" s="140">
        <v>243.6</v>
      </c>
      <c r="AO7" s="140">
        <v>234.84</v>
      </c>
      <c r="AP7" s="140">
        <v>229.19</v>
      </c>
      <c r="AQ7" s="140">
        <v>227.71</v>
      </c>
      <c r="AR7" s="140">
        <v>245.53</v>
      </c>
      <c r="AS7" s="140">
        <v>211.2</v>
      </c>
      <c r="AT7" s="140">
        <v>216.73</v>
      </c>
      <c r="AU7" s="140">
        <v>212.22</v>
      </c>
      <c r="AV7" s="140">
        <v>218.78</v>
      </c>
      <c r="AW7" s="140">
        <v>219.58</v>
      </c>
      <c r="AX7" s="140">
        <v>228.83</v>
      </c>
      <c r="AY7" s="140">
        <v>234.56</v>
      </c>
      <c r="AZ7" s="141">
        <v>237.36</v>
      </c>
      <c r="BA7" s="141">
        <v>216.66</v>
      </c>
      <c r="BB7" s="141">
        <v>218.32</v>
      </c>
      <c r="BC7" s="141">
        <v>227.99</v>
      </c>
      <c r="BD7" s="141">
        <v>223.43</v>
      </c>
      <c r="BE7" s="141">
        <v>218.53</v>
      </c>
      <c r="BF7" s="141">
        <v>230.69</v>
      </c>
      <c r="BG7" s="141">
        <v>218.56</v>
      </c>
      <c r="BH7" s="141">
        <v>222.89</v>
      </c>
      <c r="BI7" s="141">
        <v>200.8</v>
      </c>
      <c r="BJ7" s="141">
        <v>199.72</v>
      </c>
      <c r="BK7" s="141">
        <v>206.73</v>
      </c>
      <c r="BL7" s="141">
        <v>205.4</v>
      </c>
      <c r="BM7" s="141">
        <v>179.88</v>
      </c>
      <c r="BN7" s="141">
        <v>193.95</v>
      </c>
      <c r="BO7" s="141">
        <v>221.84</v>
      </c>
      <c r="BP7" s="141">
        <v>223.36</v>
      </c>
      <c r="BQ7" s="141">
        <v>204.66</v>
      </c>
      <c r="BR7" s="141">
        <v>202.34</v>
      </c>
      <c r="BS7" s="141">
        <v>210.31</v>
      </c>
      <c r="BT7" s="141">
        <v>225.23</v>
      </c>
      <c r="BU7" s="141">
        <v>217.24</v>
      </c>
      <c r="BV7" s="141">
        <v>223.13</v>
      </c>
      <c r="BW7" s="145">
        <v>230.46</v>
      </c>
      <c r="BX7" s="140" t="s">
        <v>51</v>
      </c>
      <c r="BY7" s="150">
        <v>1.88</v>
      </c>
      <c r="BZ7" s="141">
        <v>12.57</v>
      </c>
      <c r="CA7" s="141">
        <v>20.79</v>
      </c>
      <c r="CB7" s="145">
        <v>20.149999999999999</v>
      </c>
      <c r="CC7" s="171" t="s">
        <v>51</v>
      </c>
      <c r="CD7" s="151">
        <v>8.3999999999999995E-3</v>
      </c>
      <c r="CE7" s="147">
        <v>6.1400000000000003E-2</v>
      </c>
      <c r="CF7" s="147">
        <v>0.1028</v>
      </c>
      <c r="CG7" s="149">
        <v>9.5799999999999996E-2</v>
      </c>
    </row>
    <row r="8" spans="1:85" s="16" customFormat="1" ht="15.75" customHeight="1" x14ac:dyDescent="0.3">
      <c r="A8"/>
      <c r="B8" s="131" t="s">
        <v>106</v>
      </c>
      <c r="C8" s="116" t="s">
        <v>2</v>
      </c>
      <c r="D8" s="140">
        <v>209.62</v>
      </c>
      <c r="E8" s="140">
        <v>187.38</v>
      </c>
      <c r="F8" s="140">
        <v>189.53</v>
      </c>
      <c r="G8" s="140">
        <v>297.08</v>
      </c>
      <c r="H8" s="140">
        <v>227.65</v>
      </c>
      <c r="I8" s="140">
        <v>186.6</v>
      </c>
      <c r="J8" s="140">
        <v>198.75</v>
      </c>
      <c r="K8" s="140">
        <v>285.79000000000002</v>
      </c>
      <c r="L8" s="140">
        <v>225.69</v>
      </c>
      <c r="M8" s="140">
        <v>179.77</v>
      </c>
      <c r="N8" s="140">
        <v>184.21</v>
      </c>
      <c r="O8" s="140">
        <v>281.82</v>
      </c>
      <c r="P8" s="140">
        <v>216.4</v>
      </c>
      <c r="Q8" s="140">
        <v>192.27</v>
      </c>
      <c r="R8" s="140">
        <v>190.14</v>
      </c>
      <c r="S8" s="140">
        <v>263.25</v>
      </c>
      <c r="T8" s="140">
        <v>209.08</v>
      </c>
      <c r="U8" s="140">
        <v>179.78</v>
      </c>
      <c r="V8" s="140">
        <v>178.66</v>
      </c>
      <c r="W8" s="140">
        <v>268.97000000000003</v>
      </c>
      <c r="X8" s="140">
        <v>199.99</v>
      </c>
      <c r="Y8" s="140">
        <v>165.13</v>
      </c>
      <c r="Z8" s="140">
        <v>176.98</v>
      </c>
      <c r="AA8" s="140">
        <v>252.13</v>
      </c>
      <c r="AB8" s="140">
        <v>193.79</v>
      </c>
      <c r="AC8" s="140">
        <v>163.06</v>
      </c>
      <c r="AD8" s="140">
        <v>167.3</v>
      </c>
      <c r="AE8" s="140">
        <v>242.64</v>
      </c>
      <c r="AF8" s="140">
        <v>191.69</v>
      </c>
      <c r="AG8" s="140">
        <v>153.53</v>
      </c>
      <c r="AH8" s="140">
        <v>148.6</v>
      </c>
      <c r="AI8" s="140">
        <v>208.53</v>
      </c>
      <c r="AJ8" s="140">
        <v>191.5</v>
      </c>
      <c r="AK8" s="140">
        <v>152.36000000000001</v>
      </c>
      <c r="AL8" s="140">
        <v>165.35</v>
      </c>
      <c r="AM8" s="140">
        <v>224.38</v>
      </c>
      <c r="AN8" s="140">
        <v>168.47</v>
      </c>
      <c r="AO8" s="140">
        <v>146.43</v>
      </c>
      <c r="AP8" s="140">
        <v>152.57</v>
      </c>
      <c r="AQ8" s="140">
        <v>223.67</v>
      </c>
      <c r="AR8" s="140">
        <v>164.12</v>
      </c>
      <c r="AS8" s="140">
        <v>137.55000000000001</v>
      </c>
      <c r="AT8" s="140">
        <v>133.01</v>
      </c>
      <c r="AU8" s="140">
        <v>220.47</v>
      </c>
      <c r="AV8" s="140">
        <v>158.69</v>
      </c>
      <c r="AW8" s="140">
        <v>141.44999999999999</v>
      </c>
      <c r="AX8" s="140">
        <v>137.6</v>
      </c>
      <c r="AY8" s="140">
        <v>197.87</v>
      </c>
      <c r="AZ8" s="141">
        <v>167.7</v>
      </c>
      <c r="BA8" s="141">
        <v>124.93</v>
      </c>
      <c r="BB8" s="141">
        <v>131.91</v>
      </c>
      <c r="BC8" s="141">
        <v>202.35</v>
      </c>
      <c r="BD8" s="141">
        <v>149.57</v>
      </c>
      <c r="BE8" s="141">
        <v>114.47</v>
      </c>
      <c r="BF8" s="141">
        <v>119.09</v>
      </c>
      <c r="BG8" s="141">
        <v>186.46</v>
      </c>
      <c r="BH8" s="141">
        <v>147.76</v>
      </c>
      <c r="BI8" s="141">
        <v>110.58</v>
      </c>
      <c r="BJ8" s="141">
        <v>116.64</v>
      </c>
      <c r="BK8" s="141">
        <v>174.88</v>
      </c>
      <c r="BL8" s="141">
        <v>127.05</v>
      </c>
      <c r="BM8" s="141">
        <v>115.4</v>
      </c>
      <c r="BN8" s="141">
        <v>122.37</v>
      </c>
      <c r="BO8" s="141">
        <v>145.57</v>
      </c>
      <c r="BP8" s="141">
        <v>139.82</v>
      </c>
      <c r="BQ8" s="141">
        <v>137.52000000000001</v>
      </c>
      <c r="BR8" s="141">
        <v>119.84</v>
      </c>
      <c r="BS8" s="141">
        <v>146.57</v>
      </c>
      <c r="BT8" s="141">
        <v>123.51</v>
      </c>
      <c r="BU8" s="141">
        <v>105.6</v>
      </c>
      <c r="BV8" s="141">
        <v>114.73</v>
      </c>
      <c r="BW8" s="145">
        <v>140.08000000000001</v>
      </c>
      <c r="BX8" s="140" t="s">
        <v>51</v>
      </c>
      <c r="BY8" s="150">
        <v>-16.309999999999999</v>
      </c>
      <c r="BZ8" s="141">
        <v>-31.92</v>
      </c>
      <c r="CA8" s="141">
        <v>-5.1100000000000003</v>
      </c>
      <c r="CB8" s="145">
        <v>-6.48</v>
      </c>
      <c r="CC8" s="171" t="s">
        <v>51</v>
      </c>
      <c r="CD8" s="151">
        <v>-0.1166</v>
      </c>
      <c r="CE8" s="147">
        <v>-0.2321</v>
      </c>
      <c r="CF8" s="147">
        <v>-4.2599999999999999E-2</v>
      </c>
      <c r="CG8" s="149">
        <v>-4.4200000000000003E-2</v>
      </c>
    </row>
    <row r="9" spans="1:85" s="16" customFormat="1" ht="15.75" customHeight="1" x14ac:dyDescent="0.3">
      <c r="A9"/>
      <c r="B9" s="131" t="s">
        <v>107</v>
      </c>
      <c r="C9" s="116" t="s">
        <v>3</v>
      </c>
      <c r="D9" s="140">
        <v>14.7</v>
      </c>
      <c r="E9" s="140">
        <v>13.88</v>
      </c>
      <c r="F9" s="140">
        <v>11.35</v>
      </c>
      <c r="G9" s="140">
        <v>14.14</v>
      </c>
      <c r="H9" s="140">
        <v>14.83</v>
      </c>
      <c r="I9" s="140">
        <v>12.31</v>
      </c>
      <c r="J9" s="140">
        <v>9.4</v>
      </c>
      <c r="K9" s="140">
        <v>12.61</v>
      </c>
      <c r="L9" s="140">
        <v>14.32</v>
      </c>
      <c r="M9" s="140">
        <v>12.15</v>
      </c>
      <c r="N9" s="140">
        <v>9.69</v>
      </c>
      <c r="O9" s="140">
        <v>13.76</v>
      </c>
      <c r="P9" s="140">
        <v>13.44</v>
      </c>
      <c r="Q9" s="140">
        <v>11.11</v>
      </c>
      <c r="R9" s="140">
        <v>9.3000000000000007</v>
      </c>
      <c r="S9" s="140">
        <v>11.23</v>
      </c>
      <c r="T9" s="140">
        <v>12</v>
      </c>
      <c r="U9" s="140">
        <v>10.44</v>
      </c>
      <c r="V9" s="140">
        <v>8.67</v>
      </c>
      <c r="W9" s="140">
        <v>10.76</v>
      </c>
      <c r="X9" s="140">
        <v>12.09</v>
      </c>
      <c r="Y9" s="140">
        <v>9.25</v>
      </c>
      <c r="Z9" s="140">
        <v>7.52</v>
      </c>
      <c r="AA9" s="140">
        <v>9.82</v>
      </c>
      <c r="AB9" s="140">
        <v>10.15</v>
      </c>
      <c r="AC9" s="140">
        <v>8.26</v>
      </c>
      <c r="AD9" s="140">
        <v>7.58</v>
      </c>
      <c r="AE9" s="140">
        <v>8.0500000000000007</v>
      </c>
      <c r="AF9" s="140">
        <v>8.06</v>
      </c>
      <c r="AG9" s="140">
        <v>7.42</v>
      </c>
      <c r="AH9" s="140">
        <v>6.61</v>
      </c>
      <c r="AI9" s="140">
        <v>7.7</v>
      </c>
      <c r="AJ9" s="140">
        <v>8.51</v>
      </c>
      <c r="AK9" s="140">
        <v>6.63</v>
      </c>
      <c r="AL9" s="140">
        <v>5.99</v>
      </c>
      <c r="AM9" s="140">
        <v>7.41</v>
      </c>
      <c r="AN9" s="140">
        <v>7.39</v>
      </c>
      <c r="AO9" s="140">
        <v>6.1</v>
      </c>
      <c r="AP9" s="140">
        <v>5.98</v>
      </c>
      <c r="AQ9" s="140">
        <v>6.66</v>
      </c>
      <c r="AR9" s="140">
        <v>5.76</v>
      </c>
      <c r="AS9" s="140">
        <v>5.0199999999999996</v>
      </c>
      <c r="AT9" s="140">
        <v>4.63</v>
      </c>
      <c r="AU9" s="140">
        <v>5.44</v>
      </c>
      <c r="AV9" s="140">
        <v>5.56</v>
      </c>
      <c r="AW9" s="140">
        <v>4.88</v>
      </c>
      <c r="AX9" s="140">
        <v>4.67</v>
      </c>
      <c r="AY9" s="140">
        <v>5.22</v>
      </c>
      <c r="AZ9" s="141">
        <v>5.08</v>
      </c>
      <c r="BA9" s="141">
        <v>4.0599999999999996</v>
      </c>
      <c r="BB9" s="141">
        <v>4.3</v>
      </c>
      <c r="BC9" s="141">
        <v>4.79</v>
      </c>
      <c r="BD9" s="141">
        <v>4.8600000000000003</v>
      </c>
      <c r="BE9" s="141">
        <v>4.2300000000000004</v>
      </c>
      <c r="BF9" s="141">
        <v>3.91</v>
      </c>
      <c r="BG9" s="141">
        <v>4.66</v>
      </c>
      <c r="BH9" s="141">
        <v>5.13</v>
      </c>
      <c r="BI9" s="141">
        <v>4.53</v>
      </c>
      <c r="BJ9" s="141">
        <v>4.0999999999999996</v>
      </c>
      <c r="BK9" s="141">
        <v>5.56</v>
      </c>
      <c r="BL9" s="141">
        <v>5.49</v>
      </c>
      <c r="BM9" s="141">
        <v>4.6900000000000004</v>
      </c>
      <c r="BN9" s="141">
        <v>4.09</v>
      </c>
      <c r="BO9" s="141">
        <v>5.41</v>
      </c>
      <c r="BP9" s="141">
        <v>6.14</v>
      </c>
      <c r="BQ9" s="141">
        <v>5.47</v>
      </c>
      <c r="BR9" s="141">
        <v>4.54</v>
      </c>
      <c r="BS9" s="141">
        <v>5.61</v>
      </c>
      <c r="BT9" s="141">
        <v>6.13</v>
      </c>
      <c r="BU9" s="141">
        <v>5.01</v>
      </c>
      <c r="BV9" s="141">
        <v>4.21</v>
      </c>
      <c r="BW9" s="145">
        <v>4.78</v>
      </c>
      <c r="BX9" s="140" t="s">
        <v>51</v>
      </c>
      <c r="BY9" s="150">
        <v>-0.01</v>
      </c>
      <c r="BZ9" s="141">
        <v>-0.46</v>
      </c>
      <c r="CA9" s="141">
        <v>-0.33</v>
      </c>
      <c r="CB9" s="145">
        <v>-0.83</v>
      </c>
      <c r="CC9" s="171" t="s">
        <v>51</v>
      </c>
      <c r="CD9" s="151">
        <v>-2.3999999999999998E-3</v>
      </c>
      <c r="CE9" s="147">
        <v>-8.3699999999999997E-2</v>
      </c>
      <c r="CF9" s="147">
        <v>-7.2999999999999995E-2</v>
      </c>
      <c r="CG9" s="149">
        <v>-0.1477</v>
      </c>
    </row>
    <row r="10" spans="1:85" s="16" customFormat="1" ht="15.75" customHeight="1" x14ac:dyDescent="0.3">
      <c r="A10"/>
      <c r="B10" s="131" t="s">
        <v>108</v>
      </c>
      <c r="C10" s="116" t="s">
        <v>36</v>
      </c>
      <c r="D10" s="140">
        <v>556.1</v>
      </c>
      <c r="E10" s="140">
        <v>458.32</v>
      </c>
      <c r="F10" s="140">
        <v>512.96</v>
      </c>
      <c r="G10" s="140">
        <v>614.58000000000004</v>
      </c>
      <c r="H10" s="140">
        <v>589.80999999999995</v>
      </c>
      <c r="I10" s="140">
        <v>395.18</v>
      </c>
      <c r="J10" s="140">
        <v>371.32</v>
      </c>
      <c r="K10" s="140">
        <v>476.91</v>
      </c>
      <c r="L10" s="140">
        <v>620.5</v>
      </c>
      <c r="M10" s="140">
        <v>392.71</v>
      </c>
      <c r="N10" s="140">
        <v>355.11</v>
      </c>
      <c r="O10" s="140">
        <v>546.22</v>
      </c>
      <c r="P10" s="140">
        <v>590.49</v>
      </c>
      <c r="Q10" s="140">
        <v>396.88</v>
      </c>
      <c r="R10" s="140">
        <v>353.48</v>
      </c>
      <c r="S10" s="140">
        <v>425.4</v>
      </c>
      <c r="T10" s="140">
        <v>475.99</v>
      </c>
      <c r="U10" s="140">
        <v>398.41</v>
      </c>
      <c r="V10" s="140">
        <v>341.51</v>
      </c>
      <c r="W10" s="140">
        <v>425.43</v>
      </c>
      <c r="X10" s="140">
        <v>428.79</v>
      </c>
      <c r="Y10" s="140">
        <v>336.17</v>
      </c>
      <c r="Z10" s="140">
        <v>300.19</v>
      </c>
      <c r="AA10" s="140">
        <v>311.97000000000003</v>
      </c>
      <c r="AB10" s="140">
        <v>316.55</v>
      </c>
      <c r="AC10" s="140">
        <v>298.31</v>
      </c>
      <c r="AD10" s="140">
        <v>274.81</v>
      </c>
      <c r="AE10" s="140">
        <v>317.31</v>
      </c>
      <c r="AF10" s="140">
        <v>310.54000000000002</v>
      </c>
      <c r="AG10" s="140">
        <v>275.8</v>
      </c>
      <c r="AH10" s="140">
        <v>256.01</v>
      </c>
      <c r="AI10" s="140">
        <v>299.48</v>
      </c>
      <c r="AJ10" s="140">
        <v>371.56</v>
      </c>
      <c r="AK10" s="140">
        <v>306.61</v>
      </c>
      <c r="AL10" s="140">
        <v>300.2</v>
      </c>
      <c r="AM10" s="140">
        <v>369.44</v>
      </c>
      <c r="AN10" s="140">
        <v>349.97</v>
      </c>
      <c r="AO10" s="140">
        <v>316.05</v>
      </c>
      <c r="AP10" s="140">
        <v>297.11</v>
      </c>
      <c r="AQ10" s="140">
        <v>374.27</v>
      </c>
      <c r="AR10" s="140">
        <v>407.15</v>
      </c>
      <c r="AS10" s="140">
        <v>334.7</v>
      </c>
      <c r="AT10" s="140">
        <v>321.8</v>
      </c>
      <c r="AU10" s="140">
        <v>347.16</v>
      </c>
      <c r="AV10" s="140">
        <v>360.54</v>
      </c>
      <c r="AW10" s="140">
        <v>314.02999999999997</v>
      </c>
      <c r="AX10" s="140">
        <v>326.67</v>
      </c>
      <c r="AY10" s="140">
        <v>359.67</v>
      </c>
      <c r="AZ10" s="141">
        <v>340.49</v>
      </c>
      <c r="BA10" s="141">
        <v>297.99</v>
      </c>
      <c r="BB10" s="141">
        <v>309.95999999999998</v>
      </c>
      <c r="BC10" s="141">
        <v>342.33</v>
      </c>
      <c r="BD10" s="141">
        <v>351.28</v>
      </c>
      <c r="BE10" s="141">
        <v>312.85000000000002</v>
      </c>
      <c r="BF10" s="141">
        <v>322.02999999999997</v>
      </c>
      <c r="BG10" s="141">
        <v>342.22</v>
      </c>
      <c r="BH10" s="141">
        <v>293.82</v>
      </c>
      <c r="BI10" s="141">
        <v>273.79000000000002</v>
      </c>
      <c r="BJ10" s="141">
        <v>274.77</v>
      </c>
      <c r="BK10" s="141">
        <v>385.87</v>
      </c>
      <c r="BL10" s="141">
        <v>371.72</v>
      </c>
      <c r="BM10" s="141">
        <v>340.99</v>
      </c>
      <c r="BN10" s="141">
        <v>291.48</v>
      </c>
      <c r="BO10" s="141">
        <v>356.85</v>
      </c>
      <c r="BP10" s="141">
        <v>382.4</v>
      </c>
      <c r="BQ10" s="141">
        <v>353.61</v>
      </c>
      <c r="BR10" s="141">
        <v>341.14</v>
      </c>
      <c r="BS10" s="141">
        <v>366.78</v>
      </c>
      <c r="BT10" s="141">
        <v>346.52</v>
      </c>
      <c r="BU10" s="141">
        <v>312.33999999999997</v>
      </c>
      <c r="BV10" s="141">
        <v>295.81</v>
      </c>
      <c r="BW10" s="145">
        <v>327.02</v>
      </c>
      <c r="BX10" s="140" t="s">
        <v>51</v>
      </c>
      <c r="BY10" s="150">
        <v>-35.880000000000003</v>
      </c>
      <c r="BZ10" s="141">
        <v>-41.28</v>
      </c>
      <c r="CA10" s="141">
        <v>-45.33</v>
      </c>
      <c r="CB10" s="145">
        <v>-39.76</v>
      </c>
      <c r="CC10" s="171" t="s">
        <v>51</v>
      </c>
      <c r="CD10" s="151">
        <v>-9.3799999999999994E-2</v>
      </c>
      <c r="CE10" s="147">
        <v>-0.1167</v>
      </c>
      <c r="CF10" s="147">
        <v>-0.13289999999999999</v>
      </c>
      <c r="CG10" s="149">
        <v>-0.1084</v>
      </c>
    </row>
    <row r="11" spans="1:85" s="16" customFormat="1" ht="15.75" customHeight="1" x14ac:dyDescent="0.3">
      <c r="A11"/>
      <c r="B11" s="131" t="s">
        <v>109</v>
      </c>
      <c r="C11" s="116" t="s">
        <v>37</v>
      </c>
      <c r="D11" s="140">
        <v>1114.46</v>
      </c>
      <c r="E11" s="140">
        <v>1076.97</v>
      </c>
      <c r="F11" s="140">
        <v>1044.1300000000001</v>
      </c>
      <c r="G11" s="140">
        <v>1459.65</v>
      </c>
      <c r="H11" s="140">
        <v>1207.95</v>
      </c>
      <c r="I11" s="140">
        <v>1189.3900000000001</v>
      </c>
      <c r="J11" s="140">
        <v>967.93</v>
      </c>
      <c r="K11" s="140">
        <v>1177.3800000000001</v>
      </c>
      <c r="L11" s="140">
        <v>1236.1400000000001</v>
      </c>
      <c r="M11" s="140">
        <v>1178.6199999999999</v>
      </c>
      <c r="N11" s="140">
        <v>1136.0999999999999</v>
      </c>
      <c r="O11" s="140">
        <v>1178.6500000000001</v>
      </c>
      <c r="P11" s="140">
        <v>1115.1500000000001</v>
      </c>
      <c r="Q11" s="140">
        <v>1084.9000000000001</v>
      </c>
      <c r="R11" s="140">
        <v>1077.1099999999999</v>
      </c>
      <c r="S11" s="140">
        <v>1031.05</v>
      </c>
      <c r="T11" s="140">
        <v>1226.79</v>
      </c>
      <c r="U11" s="140">
        <v>1152.5999999999999</v>
      </c>
      <c r="V11" s="140">
        <v>944.2</v>
      </c>
      <c r="W11" s="140">
        <v>1159.17</v>
      </c>
      <c r="X11" s="140">
        <v>983.77</v>
      </c>
      <c r="Y11" s="140">
        <v>1046.02</v>
      </c>
      <c r="Z11" s="140">
        <v>1011.44</v>
      </c>
      <c r="AA11" s="140">
        <v>1019.49</v>
      </c>
      <c r="AB11" s="140">
        <v>1049.6300000000001</v>
      </c>
      <c r="AC11" s="140">
        <v>1009.73</v>
      </c>
      <c r="AD11" s="140">
        <v>1058.71</v>
      </c>
      <c r="AE11" s="140">
        <v>1053.3599999999999</v>
      </c>
      <c r="AF11" s="140">
        <v>969.47</v>
      </c>
      <c r="AG11" s="140">
        <v>1290.49</v>
      </c>
      <c r="AH11" s="140">
        <v>1043.01</v>
      </c>
      <c r="AI11" s="140">
        <v>909.3</v>
      </c>
      <c r="AJ11" s="140">
        <v>1023.29</v>
      </c>
      <c r="AK11" s="140">
        <v>1021.6</v>
      </c>
      <c r="AL11" s="140">
        <v>1068.95</v>
      </c>
      <c r="AM11" s="140">
        <v>1096.46</v>
      </c>
      <c r="AN11" s="140">
        <v>1091.3</v>
      </c>
      <c r="AO11" s="140">
        <v>1047</v>
      </c>
      <c r="AP11" s="140">
        <v>1039.43</v>
      </c>
      <c r="AQ11" s="140">
        <v>1097.4100000000001</v>
      </c>
      <c r="AR11" s="140">
        <v>1140.8</v>
      </c>
      <c r="AS11" s="140">
        <v>1125.69</v>
      </c>
      <c r="AT11" s="140">
        <v>1020.29</v>
      </c>
      <c r="AU11" s="140">
        <v>1134.68</v>
      </c>
      <c r="AV11" s="140">
        <v>871.02</v>
      </c>
      <c r="AW11" s="140">
        <v>969.39</v>
      </c>
      <c r="AX11" s="140">
        <v>952.31</v>
      </c>
      <c r="AY11" s="140">
        <v>973.59</v>
      </c>
      <c r="AZ11" s="141">
        <v>1479.61</v>
      </c>
      <c r="BA11" s="141">
        <v>736.76</v>
      </c>
      <c r="BB11" s="141">
        <v>571.97</v>
      </c>
      <c r="BC11" s="141">
        <v>564.24</v>
      </c>
      <c r="BD11" s="141">
        <v>913.53</v>
      </c>
      <c r="BE11" s="141">
        <v>1170.04</v>
      </c>
      <c r="BF11" s="141">
        <v>1013.94</v>
      </c>
      <c r="BG11" s="141">
        <v>1097.28</v>
      </c>
      <c r="BH11" s="141">
        <v>1253.8</v>
      </c>
      <c r="BI11" s="141">
        <v>465.58</v>
      </c>
      <c r="BJ11" s="141">
        <v>1024.54</v>
      </c>
      <c r="BK11" s="141">
        <v>1146.01</v>
      </c>
      <c r="BL11" s="141">
        <v>1067.8800000000001</v>
      </c>
      <c r="BM11" s="141">
        <v>1092.0999999999999</v>
      </c>
      <c r="BN11" s="141">
        <v>904.41</v>
      </c>
      <c r="BO11" s="141">
        <v>820.04</v>
      </c>
      <c r="BP11" s="141">
        <v>1060.1099999999999</v>
      </c>
      <c r="BQ11" s="141">
        <v>945.95</v>
      </c>
      <c r="BR11" s="141">
        <v>1009.43</v>
      </c>
      <c r="BS11" s="141">
        <v>967.63</v>
      </c>
      <c r="BT11" s="141">
        <v>972.5</v>
      </c>
      <c r="BU11" s="141">
        <v>972.19</v>
      </c>
      <c r="BV11" s="141">
        <v>971.51</v>
      </c>
      <c r="BW11" s="145">
        <v>976.29</v>
      </c>
      <c r="BX11" s="140" t="s">
        <v>51</v>
      </c>
      <c r="BY11" s="150">
        <v>-87.61</v>
      </c>
      <c r="BZ11" s="141">
        <v>26.23</v>
      </c>
      <c r="CA11" s="141">
        <v>-37.92</v>
      </c>
      <c r="CB11" s="145">
        <v>8.66</v>
      </c>
      <c r="CC11" s="171" t="s">
        <v>51</v>
      </c>
      <c r="CD11" s="151">
        <v>-8.2600000000000007E-2</v>
      </c>
      <c r="CE11" s="147">
        <v>2.7699999999999999E-2</v>
      </c>
      <c r="CF11" s="147">
        <v>-3.7600000000000001E-2</v>
      </c>
      <c r="CG11" s="149">
        <v>8.8999999999999999E-3</v>
      </c>
    </row>
    <row r="12" spans="1:85" s="16" customFormat="1" ht="15.75" customHeight="1" x14ac:dyDescent="0.3">
      <c r="A12"/>
      <c r="B12" s="131" t="s">
        <v>109</v>
      </c>
      <c r="C12" s="116" t="s">
        <v>38</v>
      </c>
      <c r="D12" s="140">
        <v>867.88</v>
      </c>
      <c r="E12" s="140">
        <v>922.11</v>
      </c>
      <c r="F12" s="140">
        <v>882.3</v>
      </c>
      <c r="G12" s="140">
        <v>922</v>
      </c>
      <c r="H12" s="140">
        <v>776.76</v>
      </c>
      <c r="I12" s="140">
        <v>793.43</v>
      </c>
      <c r="J12" s="140">
        <v>707.81</v>
      </c>
      <c r="K12" s="140">
        <v>783.31</v>
      </c>
      <c r="L12" s="140">
        <v>856.79</v>
      </c>
      <c r="M12" s="140">
        <v>878.56</v>
      </c>
      <c r="N12" s="140">
        <v>852.03</v>
      </c>
      <c r="O12" s="140">
        <v>888.56</v>
      </c>
      <c r="P12" s="140">
        <v>879.39</v>
      </c>
      <c r="Q12" s="140">
        <v>852.38</v>
      </c>
      <c r="R12" s="140">
        <v>870.9</v>
      </c>
      <c r="S12" s="140">
        <v>933.85</v>
      </c>
      <c r="T12" s="140">
        <v>896.64</v>
      </c>
      <c r="U12" s="140">
        <v>856.94</v>
      </c>
      <c r="V12" s="140">
        <v>892.78</v>
      </c>
      <c r="W12" s="140">
        <v>916.39</v>
      </c>
      <c r="X12" s="140">
        <v>795.07</v>
      </c>
      <c r="Y12" s="140">
        <v>823.79</v>
      </c>
      <c r="Z12" s="140">
        <v>797.34</v>
      </c>
      <c r="AA12" s="140">
        <v>833.61</v>
      </c>
      <c r="AB12" s="140">
        <v>774.93</v>
      </c>
      <c r="AC12" s="140">
        <v>816.96</v>
      </c>
      <c r="AD12" s="140">
        <v>765.61</v>
      </c>
      <c r="AE12" s="140">
        <v>831.89</v>
      </c>
      <c r="AF12" s="140">
        <v>803.26</v>
      </c>
      <c r="AG12" s="140">
        <v>866.54</v>
      </c>
      <c r="AH12" s="140">
        <v>819</v>
      </c>
      <c r="AI12" s="140">
        <v>854.64</v>
      </c>
      <c r="AJ12" s="140">
        <v>823.52</v>
      </c>
      <c r="AK12" s="140">
        <v>853.9</v>
      </c>
      <c r="AL12" s="140">
        <v>836.61</v>
      </c>
      <c r="AM12" s="140">
        <v>909.18</v>
      </c>
      <c r="AN12" s="140">
        <v>819.66</v>
      </c>
      <c r="AO12" s="140">
        <v>862.22</v>
      </c>
      <c r="AP12" s="140">
        <v>839.78</v>
      </c>
      <c r="AQ12" s="140">
        <v>860.16</v>
      </c>
      <c r="AR12" s="140">
        <v>836.32</v>
      </c>
      <c r="AS12" s="140">
        <v>871.5</v>
      </c>
      <c r="AT12" s="140">
        <v>862.75</v>
      </c>
      <c r="AU12" s="140">
        <v>886.29</v>
      </c>
      <c r="AV12" s="140">
        <v>754.19</v>
      </c>
      <c r="AW12" s="140">
        <v>758.93</v>
      </c>
      <c r="AX12" s="140">
        <v>732.57</v>
      </c>
      <c r="AY12" s="140">
        <v>759.52</v>
      </c>
      <c r="AZ12" s="141">
        <v>684.85</v>
      </c>
      <c r="BA12" s="141">
        <v>746.01</v>
      </c>
      <c r="BB12" s="141">
        <v>688.74</v>
      </c>
      <c r="BC12" s="141">
        <v>718.88</v>
      </c>
      <c r="BD12" s="141">
        <v>689.14</v>
      </c>
      <c r="BE12" s="141">
        <v>744.62</v>
      </c>
      <c r="BF12" s="141">
        <v>664.34</v>
      </c>
      <c r="BG12" s="141">
        <v>715.88</v>
      </c>
      <c r="BH12" s="141">
        <v>650.33000000000004</v>
      </c>
      <c r="BI12" s="141">
        <v>719.6</v>
      </c>
      <c r="BJ12" s="141">
        <v>652.63</v>
      </c>
      <c r="BK12" s="141">
        <v>683.25</v>
      </c>
      <c r="BL12" s="141">
        <v>631.55999999999995</v>
      </c>
      <c r="BM12" s="141">
        <v>672.54</v>
      </c>
      <c r="BN12" s="141">
        <v>627.14</v>
      </c>
      <c r="BO12" s="141">
        <v>687.45</v>
      </c>
      <c r="BP12" s="141">
        <v>569.16</v>
      </c>
      <c r="BQ12" s="141">
        <v>626.37</v>
      </c>
      <c r="BR12" s="141">
        <v>594.96</v>
      </c>
      <c r="BS12" s="141">
        <v>600.41</v>
      </c>
      <c r="BT12" s="141">
        <v>581.28</v>
      </c>
      <c r="BU12" s="141">
        <v>607.78</v>
      </c>
      <c r="BV12" s="141">
        <v>576.45000000000005</v>
      </c>
      <c r="BW12" s="145">
        <v>588.66</v>
      </c>
      <c r="BX12" s="140" t="s">
        <v>51</v>
      </c>
      <c r="BY12" s="150">
        <v>12.12</v>
      </c>
      <c r="BZ12" s="141">
        <v>-18.600000000000001</v>
      </c>
      <c r="CA12" s="141">
        <v>-18.510000000000002</v>
      </c>
      <c r="CB12" s="145">
        <v>-11.75</v>
      </c>
      <c r="CC12" s="171" t="s">
        <v>51</v>
      </c>
      <c r="CD12" s="151">
        <v>2.1299999999999999E-2</v>
      </c>
      <c r="CE12" s="147">
        <v>-2.9700000000000001E-2</v>
      </c>
      <c r="CF12" s="147">
        <v>-3.1099999999999999E-2</v>
      </c>
      <c r="CG12" s="149">
        <v>-1.9599999999999999E-2</v>
      </c>
    </row>
    <row r="13" spans="1:85" s="16" customFormat="1" ht="15.75" customHeight="1" x14ac:dyDescent="0.3">
      <c r="A13"/>
      <c r="B13" s="131" t="s">
        <v>110</v>
      </c>
      <c r="C13" s="116" t="s">
        <v>39</v>
      </c>
      <c r="D13" s="140">
        <v>1613.9</v>
      </c>
      <c r="E13" s="140">
        <v>1587.04</v>
      </c>
      <c r="F13" s="140">
        <v>1520.56</v>
      </c>
      <c r="G13" s="140">
        <v>1497.59</v>
      </c>
      <c r="H13" s="140">
        <v>951.91</v>
      </c>
      <c r="I13" s="140">
        <v>854.62</v>
      </c>
      <c r="J13" s="140">
        <v>749</v>
      </c>
      <c r="K13" s="140">
        <v>1072.27</v>
      </c>
      <c r="L13" s="140">
        <v>1542.27</v>
      </c>
      <c r="M13" s="140">
        <v>1582.52</v>
      </c>
      <c r="N13" s="140">
        <v>1350</v>
      </c>
      <c r="O13" s="140">
        <v>1449.35</v>
      </c>
      <c r="P13" s="140">
        <v>1449.29</v>
      </c>
      <c r="Q13" s="140">
        <v>1484.98</v>
      </c>
      <c r="R13" s="140">
        <v>1263.81</v>
      </c>
      <c r="S13" s="140">
        <v>1322.41</v>
      </c>
      <c r="T13" s="140">
        <v>1238.25</v>
      </c>
      <c r="U13" s="140">
        <v>1236.3499999999999</v>
      </c>
      <c r="V13" s="140">
        <v>1064.19</v>
      </c>
      <c r="W13" s="140">
        <v>1173.5899999999999</v>
      </c>
      <c r="X13" s="140">
        <v>1192.1400000000001</v>
      </c>
      <c r="Y13" s="140">
        <v>1221.24</v>
      </c>
      <c r="Z13" s="140">
        <v>1139.75</v>
      </c>
      <c r="AA13" s="140">
        <v>1221.27</v>
      </c>
      <c r="AB13" s="140">
        <v>1241.08</v>
      </c>
      <c r="AC13" s="140">
        <v>1233.25</v>
      </c>
      <c r="AD13" s="140">
        <v>1119.8900000000001</v>
      </c>
      <c r="AE13" s="140">
        <v>1246.5899999999999</v>
      </c>
      <c r="AF13" s="140">
        <v>1325.36</v>
      </c>
      <c r="AG13" s="140">
        <v>1342.33</v>
      </c>
      <c r="AH13" s="140">
        <v>1191.5999999999999</v>
      </c>
      <c r="AI13" s="140">
        <v>1195.77</v>
      </c>
      <c r="AJ13" s="140">
        <v>1275.21</v>
      </c>
      <c r="AK13" s="140">
        <v>1288.8599999999999</v>
      </c>
      <c r="AL13" s="140">
        <v>1223.4000000000001</v>
      </c>
      <c r="AM13" s="140">
        <v>1255.1300000000001</v>
      </c>
      <c r="AN13" s="140">
        <v>1231.58</v>
      </c>
      <c r="AO13" s="140">
        <v>1224.3599999999999</v>
      </c>
      <c r="AP13" s="140">
        <v>1165.74</v>
      </c>
      <c r="AQ13" s="140">
        <v>1237.1300000000001</v>
      </c>
      <c r="AR13" s="140">
        <v>1178.31</v>
      </c>
      <c r="AS13" s="140">
        <v>1218.33</v>
      </c>
      <c r="AT13" s="140">
        <v>1093.82</v>
      </c>
      <c r="AU13" s="140">
        <v>1150.18</v>
      </c>
      <c r="AV13" s="140">
        <v>1553.51</v>
      </c>
      <c r="AW13" s="140">
        <v>1526.25</v>
      </c>
      <c r="AX13" s="140">
        <v>1466.09</v>
      </c>
      <c r="AY13" s="140">
        <v>1302.07</v>
      </c>
      <c r="AZ13" s="141">
        <v>1192.67</v>
      </c>
      <c r="BA13" s="141">
        <v>1162.1600000000001</v>
      </c>
      <c r="BB13" s="141">
        <v>998.03</v>
      </c>
      <c r="BC13" s="141">
        <v>1219.8699999999999</v>
      </c>
      <c r="BD13" s="141">
        <v>1249.6300000000001</v>
      </c>
      <c r="BE13" s="141">
        <v>1260.1500000000001</v>
      </c>
      <c r="BF13" s="141">
        <v>1143.03</v>
      </c>
      <c r="BG13" s="141">
        <v>1285.94</v>
      </c>
      <c r="BH13" s="141">
        <v>1333.36</v>
      </c>
      <c r="BI13" s="141">
        <v>1341.1</v>
      </c>
      <c r="BJ13" s="141">
        <v>1292.21</v>
      </c>
      <c r="BK13" s="141">
        <v>1166.8399999999999</v>
      </c>
      <c r="BL13" s="141">
        <v>1247.3399999999999</v>
      </c>
      <c r="BM13" s="141">
        <v>1260.8900000000001</v>
      </c>
      <c r="BN13" s="141">
        <v>1203.92</v>
      </c>
      <c r="BO13" s="141">
        <v>1150.79</v>
      </c>
      <c r="BP13" s="141">
        <v>1278.48</v>
      </c>
      <c r="BQ13" s="141">
        <v>1267.6400000000001</v>
      </c>
      <c r="BR13" s="141">
        <v>1150.33</v>
      </c>
      <c r="BS13" s="141">
        <v>1156.5</v>
      </c>
      <c r="BT13" s="141">
        <v>1203.75</v>
      </c>
      <c r="BU13" s="141">
        <v>1221.55</v>
      </c>
      <c r="BV13" s="141">
        <v>1155.32</v>
      </c>
      <c r="BW13" s="145">
        <v>1195.6099999999999</v>
      </c>
      <c r="BX13" s="140" t="s">
        <v>51</v>
      </c>
      <c r="BY13" s="150">
        <v>-74.73</v>
      </c>
      <c r="BZ13" s="141">
        <v>-46.09</v>
      </c>
      <c r="CA13" s="141">
        <v>4.99</v>
      </c>
      <c r="CB13" s="145">
        <v>39.11</v>
      </c>
      <c r="CC13" s="171" t="s">
        <v>51</v>
      </c>
      <c r="CD13" s="151">
        <v>-5.8500000000000003E-2</v>
      </c>
      <c r="CE13" s="147">
        <v>-3.6400000000000002E-2</v>
      </c>
      <c r="CF13" s="147">
        <v>4.3E-3</v>
      </c>
      <c r="CG13" s="149">
        <v>3.3799999999999997E-2</v>
      </c>
    </row>
    <row r="14" spans="1:85" s="16" customFormat="1" ht="15.75" customHeight="1" x14ac:dyDescent="0.3">
      <c r="A14"/>
      <c r="B14" s="131" t="s">
        <v>111</v>
      </c>
      <c r="C14" s="116" t="s">
        <v>4</v>
      </c>
      <c r="D14" s="140">
        <v>6.49</v>
      </c>
      <c r="E14" s="140">
        <v>6.47</v>
      </c>
      <c r="F14" s="140">
        <v>6.55</v>
      </c>
      <c r="G14" s="140">
        <v>7.55</v>
      </c>
      <c r="H14" s="140">
        <v>5.29</v>
      </c>
      <c r="I14" s="140">
        <v>5.48</v>
      </c>
      <c r="J14" s="140">
        <v>5.45</v>
      </c>
      <c r="K14" s="140">
        <v>5.42</v>
      </c>
      <c r="L14" s="140">
        <v>5.01</v>
      </c>
      <c r="M14" s="140">
        <v>5.04</v>
      </c>
      <c r="N14" s="140">
        <v>5.15</v>
      </c>
      <c r="O14" s="140">
        <v>5.44</v>
      </c>
      <c r="P14" s="140">
        <v>4.63</v>
      </c>
      <c r="Q14" s="140">
        <v>4.7699999999999996</v>
      </c>
      <c r="R14" s="140">
        <v>4.79</v>
      </c>
      <c r="S14" s="140">
        <v>4.76</v>
      </c>
      <c r="T14" s="140">
        <v>4.59</v>
      </c>
      <c r="U14" s="140">
        <v>4.59</v>
      </c>
      <c r="V14" s="140">
        <v>4.67</v>
      </c>
      <c r="W14" s="140">
        <v>4.76</v>
      </c>
      <c r="X14" s="140">
        <v>4.0999999999999996</v>
      </c>
      <c r="Y14" s="140">
        <v>4.24</v>
      </c>
      <c r="Z14" s="140">
        <v>4.28</v>
      </c>
      <c r="AA14" s="140">
        <v>4.22</v>
      </c>
      <c r="AB14" s="140">
        <v>3.38</v>
      </c>
      <c r="AC14" s="140">
        <v>3.54</v>
      </c>
      <c r="AD14" s="140">
        <v>3.59</v>
      </c>
      <c r="AE14" s="140">
        <v>3.59</v>
      </c>
      <c r="AF14" s="140">
        <v>2.79</v>
      </c>
      <c r="AG14" s="140">
        <v>2.96</v>
      </c>
      <c r="AH14" s="140">
        <v>2.96</v>
      </c>
      <c r="AI14" s="140">
        <v>2.98</v>
      </c>
      <c r="AJ14" s="140">
        <v>2.72</v>
      </c>
      <c r="AK14" s="140">
        <v>2.9</v>
      </c>
      <c r="AL14" s="140">
        <v>2.97</v>
      </c>
      <c r="AM14" s="140">
        <v>3</v>
      </c>
      <c r="AN14" s="140">
        <v>2.4</v>
      </c>
      <c r="AO14" s="140">
        <v>2.52</v>
      </c>
      <c r="AP14" s="140">
        <v>2.56</v>
      </c>
      <c r="AQ14" s="140">
        <v>2.54</v>
      </c>
      <c r="AR14" s="140">
        <v>2.29</v>
      </c>
      <c r="AS14" s="140">
        <v>2.48</v>
      </c>
      <c r="AT14" s="140">
        <v>2.54</v>
      </c>
      <c r="AU14" s="140">
        <v>2.46</v>
      </c>
      <c r="AV14" s="140">
        <v>2.11</v>
      </c>
      <c r="AW14" s="140">
        <v>2.34</v>
      </c>
      <c r="AX14" s="140">
        <v>2.39</v>
      </c>
      <c r="AY14" s="140">
        <v>2.29</v>
      </c>
      <c r="AZ14" s="141">
        <v>2.19</v>
      </c>
      <c r="BA14" s="141">
        <v>2.17</v>
      </c>
      <c r="BB14" s="141">
        <v>2.34</v>
      </c>
      <c r="BC14" s="141">
        <v>2.33</v>
      </c>
      <c r="BD14" s="141">
        <v>2</v>
      </c>
      <c r="BE14" s="141">
        <v>2.2799999999999998</v>
      </c>
      <c r="BF14" s="141">
        <v>2.29</v>
      </c>
      <c r="BG14" s="141">
        <v>2.17</v>
      </c>
      <c r="BH14" s="141">
        <v>2.04</v>
      </c>
      <c r="BI14" s="141">
        <v>2.0099999999999998</v>
      </c>
      <c r="BJ14" s="141">
        <v>2.1</v>
      </c>
      <c r="BK14" s="141">
        <v>2.12</v>
      </c>
      <c r="BL14" s="141">
        <v>1.52</v>
      </c>
      <c r="BM14" s="141">
        <v>1.59</v>
      </c>
      <c r="BN14" s="141">
        <v>1.59</v>
      </c>
      <c r="BO14" s="141">
        <v>1.58</v>
      </c>
      <c r="BP14" s="141">
        <v>1.98</v>
      </c>
      <c r="BQ14" s="141">
        <v>2.08</v>
      </c>
      <c r="BR14" s="141">
        <v>2.12</v>
      </c>
      <c r="BS14" s="141">
        <v>1.97</v>
      </c>
      <c r="BT14" s="141">
        <v>1.88</v>
      </c>
      <c r="BU14" s="141">
        <v>1.97</v>
      </c>
      <c r="BV14" s="141">
        <v>1.99</v>
      </c>
      <c r="BW14" s="145">
        <v>1.92</v>
      </c>
      <c r="BX14" s="140" t="s">
        <v>51</v>
      </c>
      <c r="BY14" s="150">
        <v>-0.1</v>
      </c>
      <c r="BZ14" s="141">
        <v>-0.11</v>
      </c>
      <c r="CA14" s="141">
        <v>-0.13</v>
      </c>
      <c r="CB14" s="145">
        <v>-0.05</v>
      </c>
      <c r="CC14" s="171" t="s">
        <v>51</v>
      </c>
      <c r="CD14" s="151">
        <v>-5.16E-2</v>
      </c>
      <c r="CE14" s="147">
        <v>-5.1499999999999997E-2</v>
      </c>
      <c r="CF14" s="147">
        <v>-6.2700000000000006E-2</v>
      </c>
      <c r="CG14" s="149">
        <v>-2.69E-2</v>
      </c>
    </row>
    <row r="15" spans="1:85" s="16" customFormat="1" ht="15.75" customHeight="1" x14ac:dyDescent="0.3">
      <c r="A15"/>
      <c r="B15" s="131" t="s">
        <v>112</v>
      </c>
      <c r="C15" s="116" t="s">
        <v>5</v>
      </c>
      <c r="D15" s="140">
        <v>13.52</v>
      </c>
      <c r="E15" s="140">
        <v>10.47</v>
      </c>
      <c r="F15" s="140">
        <v>10.95</v>
      </c>
      <c r="G15" s="140">
        <v>13.06</v>
      </c>
      <c r="H15" s="140">
        <v>16.100000000000001</v>
      </c>
      <c r="I15" s="140">
        <v>13.47</v>
      </c>
      <c r="J15" s="140">
        <v>13.46</v>
      </c>
      <c r="K15" s="140">
        <v>16.79</v>
      </c>
      <c r="L15" s="140">
        <v>23.28</v>
      </c>
      <c r="M15" s="140">
        <v>10.07</v>
      </c>
      <c r="N15" s="140">
        <v>11.21</v>
      </c>
      <c r="O15" s="140">
        <v>19</v>
      </c>
      <c r="P15" s="140">
        <v>16.670000000000002</v>
      </c>
      <c r="Q15" s="140">
        <v>7.99</v>
      </c>
      <c r="R15" s="140">
        <v>7.36</v>
      </c>
      <c r="S15" s="140">
        <v>8.3800000000000008</v>
      </c>
      <c r="T15" s="140">
        <v>9.42</v>
      </c>
      <c r="U15" s="140">
        <v>7.97</v>
      </c>
      <c r="V15" s="140">
        <v>7.23</v>
      </c>
      <c r="W15" s="140">
        <v>9.39</v>
      </c>
      <c r="X15" s="140">
        <v>9.8800000000000008</v>
      </c>
      <c r="Y15" s="140">
        <v>7.99</v>
      </c>
      <c r="Z15" s="140">
        <v>7.34</v>
      </c>
      <c r="AA15" s="140">
        <v>8.1199999999999992</v>
      </c>
      <c r="AB15" s="140">
        <v>7.7</v>
      </c>
      <c r="AC15" s="140">
        <v>6.77</v>
      </c>
      <c r="AD15" s="140">
        <v>6.52</v>
      </c>
      <c r="AE15" s="140">
        <v>8.3800000000000008</v>
      </c>
      <c r="AF15" s="140">
        <v>8.6999999999999993</v>
      </c>
      <c r="AG15" s="140">
        <v>7.79</v>
      </c>
      <c r="AH15" s="140">
        <v>7.74</v>
      </c>
      <c r="AI15" s="140">
        <v>7.98</v>
      </c>
      <c r="AJ15" s="140">
        <v>10.130000000000001</v>
      </c>
      <c r="AK15" s="140">
        <v>8.0500000000000007</v>
      </c>
      <c r="AL15" s="140">
        <v>7.5</v>
      </c>
      <c r="AM15" s="140">
        <v>8.66</v>
      </c>
      <c r="AN15" s="140">
        <v>6.61</v>
      </c>
      <c r="AO15" s="140">
        <v>6.96</v>
      </c>
      <c r="AP15" s="140">
        <v>7.12</v>
      </c>
      <c r="AQ15" s="140">
        <v>6.85</v>
      </c>
      <c r="AR15" s="140">
        <v>6.36</v>
      </c>
      <c r="AS15" s="140">
        <v>6.27</v>
      </c>
      <c r="AT15" s="140">
        <v>6.54</v>
      </c>
      <c r="AU15" s="140">
        <v>6.45</v>
      </c>
      <c r="AV15" s="140">
        <v>6.16</v>
      </c>
      <c r="AW15" s="140">
        <v>5.81</v>
      </c>
      <c r="AX15" s="140">
        <v>5.88</v>
      </c>
      <c r="AY15" s="140">
        <v>6.13</v>
      </c>
      <c r="AZ15" s="141">
        <v>4.6100000000000003</v>
      </c>
      <c r="BA15" s="141">
        <v>4.5</v>
      </c>
      <c r="BB15" s="141">
        <v>4.5199999999999996</v>
      </c>
      <c r="BC15" s="141">
        <v>4.74</v>
      </c>
      <c r="BD15" s="141">
        <v>4.8499999999999996</v>
      </c>
      <c r="BE15" s="141">
        <v>5.16</v>
      </c>
      <c r="BF15" s="141">
        <v>4.96</v>
      </c>
      <c r="BG15" s="141">
        <v>5.09</v>
      </c>
      <c r="BH15" s="141">
        <v>4.8499999999999996</v>
      </c>
      <c r="BI15" s="141">
        <v>4.51</v>
      </c>
      <c r="BJ15" s="141">
        <v>4.55</v>
      </c>
      <c r="BK15" s="141">
        <v>4.9000000000000004</v>
      </c>
      <c r="BL15" s="141">
        <v>3.56</v>
      </c>
      <c r="BM15" s="141">
        <v>4.21</v>
      </c>
      <c r="BN15" s="141">
        <v>3.85</v>
      </c>
      <c r="BO15" s="141">
        <v>4.4000000000000004</v>
      </c>
      <c r="BP15" s="141">
        <v>7.46</v>
      </c>
      <c r="BQ15" s="141">
        <v>4.75</v>
      </c>
      <c r="BR15" s="141">
        <v>4.79</v>
      </c>
      <c r="BS15" s="141">
        <v>4.59</v>
      </c>
      <c r="BT15" s="141">
        <v>4.5599999999999996</v>
      </c>
      <c r="BU15" s="141">
        <v>4.59</v>
      </c>
      <c r="BV15" s="141">
        <v>4.59</v>
      </c>
      <c r="BW15" s="145">
        <v>4.4800000000000004</v>
      </c>
      <c r="BX15" s="140" t="s">
        <v>51</v>
      </c>
      <c r="BY15" s="150">
        <v>-2.9</v>
      </c>
      <c r="BZ15" s="141">
        <v>-0.16</v>
      </c>
      <c r="CA15" s="141">
        <v>-0.19</v>
      </c>
      <c r="CB15" s="145">
        <v>-0.11</v>
      </c>
      <c r="CC15" s="171" t="s">
        <v>51</v>
      </c>
      <c r="CD15" s="151">
        <v>-0.38850000000000001</v>
      </c>
      <c r="CE15" s="147">
        <v>-3.39E-2</v>
      </c>
      <c r="CF15" s="147">
        <v>-4.0599999999999997E-2</v>
      </c>
      <c r="CG15" s="149">
        <v>-2.3900000000000001E-2</v>
      </c>
    </row>
    <row r="16" spans="1:85" s="16" customFormat="1" ht="15.75" customHeight="1" x14ac:dyDescent="0.3">
      <c r="A16"/>
      <c r="B16" s="131" t="s">
        <v>113</v>
      </c>
      <c r="C16" s="116" t="s">
        <v>6</v>
      </c>
      <c r="D16" s="140">
        <v>55.87</v>
      </c>
      <c r="E16" s="140">
        <v>45.83</v>
      </c>
      <c r="F16" s="140">
        <v>41.52</v>
      </c>
      <c r="G16" s="140">
        <v>51.07</v>
      </c>
      <c r="H16" s="140">
        <v>42.1</v>
      </c>
      <c r="I16" s="140">
        <v>37.39</v>
      </c>
      <c r="J16" s="140">
        <v>32.46</v>
      </c>
      <c r="K16" s="140">
        <v>37.840000000000003</v>
      </c>
      <c r="L16" s="140">
        <v>43.69</v>
      </c>
      <c r="M16" s="140">
        <v>37.450000000000003</v>
      </c>
      <c r="N16" s="140">
        <v>35.69</v>
      </c>
      <c r="O16" s="140">
        <v>44.5</v>
      </c>
      <c r="P16" s="140">
        <v>37.119999999999997</v>
      </c>
      <c r="Q16" s="140">
        <v>33.64</v>
      </c>
      <c r="R16" s="140">
        <v>30.8</v>
      </c>
      <c r="S16" s="140">
        <v>35.51</v>
      </c>
      <c r="T16" s="140">
        <v>37.21</v>
      </c>
      <c r="U16" s="140">
        <v>32.200000000000003</v>
      </c>
      <c r="V16" s="140">
        <v>30.09</v>
      </c>
      <c r="W16" s="140">
        <v>34.93</v>
      </c>
      <c r="X16" s="140">
        <v>34.72</v>
      </c>
      <c r="Y16" s="140">
        <v>31.78</v>
      </c>
      <c r="Z16" s="140">
        <v>29.93</v>
      </c>
      <c r="AA16" s="140">
        <v>32.340000000000003</v>
      </c>
      <c r="AB16" s="140">
        <v>37.03</v>
      </c>
      <c r="AC16" s="140">
        <v>34.47</v>
      </c>
      <c r="AD16" s="140">
        <v>31.52</v>
      </c>
      <c r="AE16" s="140">
        <v>34.68</v>
      </c>
      <c r="AF16" s="140">
        <v>38.33</v>
      </c>
      <c r="AG16" s="140">
        <v>36.79</v>
      </c>
      <c r="AH16" s="140">
        <v>31.2</v>
      </c>
      <c r="AI16" s="140">
        <v>35</v>
      </c>
      <c r="AJ16" s="140">
        <v>36.159999999999997</v>
      </c>
      <c r="AK16" s="140">
        <v>35.49</v>
      </c>
      <c r="AL16" s="140">
        <v>34.380000000000003</v>
      </c>
      <c r="AM16" s="140">
        <v>38.65</v>
      </c>
      <c r="AN16" s="140">
        <v>34.75</v>
      </c>
      <c r="AO16" s="140">
        <v>33.93</v>
      </c>
      <c r="AP16" s="140">
        <v>34.24</v>
      </c>
      <c r="AQ16" s="140">
        <v>36.04</v>
      </c>
      <c r="AR16" s="140">
        <v>33.49</v>
      </c>
      <c r="AS16" s="140">
        <v>33.79</v>
      </c>
      <c r="AT16" s="140">
        <v>29.36</v>
      </c>
      <c r="AU16" s="140">
        <v>33.270000000000003</v>
      </c>
      <c r="AV16" s="140">
        <v>34.53</v>
      </c>
      <c r="AW16" s="140">
        <v>28.82</v>
      </c>
      <c r="AX16" s="140">
        <v>26.23</v>
      </c>
      <c r="AY16" s="140">
        <v>26.98</v>
      </c>
      <c r="AZ16" s="141">
        <v>29.99</v>
      </c>
      <c r="BA16" s="141">
        <v>22.35</v>
      </c>
      <c r="BB16" s="141">
        <v>23.67</v>
      </c>
      <c r="BC16" s="141">
        <v>23.75</v>
      </c>
      <c r="BD16" s="141">
        <v>27.82</v>
      </c>
      <c r="BE16" s="141">
        <v>29.82</v>
      </c>
      <c r="BF16" s="141">
        <v>28.01</v>
      </c>
      <c r="BG16" s="141">
        <v>27.72</v>
      </c>
      <c r="BH16" s="141">
        <v>26.43</v>
      </c>
      <c r="BI16" s="141">
        <v>27.48</v>
      </c>
      <c r="BJ16" s="141">
        <v>24.53</v>
      </c>
      <c r="BK16" s="141">
        <v>27.18</v>
      </c>
      <c r="BL16" s="141">
        <v>27.67</v>
      </c>
      <c r="BM16" s="141">
        <v>23.87</v>
      </c>
      <c r="BN16" s="141">
        <v>21.73</v>
      </c>
      <c r="BO16" s="141">
        <v>28.55</v>
      </c>
      <c r="BP16" s="141">
        <v>27.9</v>
      </c>
      <c r="BQ16" s="141">
        <v>26.37</v>
      </c>
      <c r="BR16" s="141">
        <v>25.49</v>
      </c>
      <c r="BS16" s="141">
        <v>28.99</v>
      </c>
      <c r="BT16" s="141">
        <v>27.44</v>
      </c>
      <c r="BU16" s="141">
        <v>25.58</v>
      </c>
      <c r="BV16" s="141">
        <v>24.14</v>
      </c>
      <c r="BW16" s="145">
        <v>25.24</v>
      </c>
      <c r="BX16" s="140" t="s">
        <v>51</v>
      </c>
      <c r="BY16" s="150">
        <v>-0.46</v>
      </c>
      <c r="BZ16" s="141">
        <v>-0.8</v>
      </c>
      <c r="CA16" s="141">
        <v>-1.35</v>
      </c>
      <c r="CB16" s="145">
        <v>-3.75</v>
      </c>
      <c r="CC16" s="171" t="s">
        <v>51</v>
      </c>
      <c r="CD16" s="151">
        <v>-1.66E-2</v>
      </c>
      <c r="CE16" s="147">
        <v>-3.0200000000000001E-2</v>
      </c>
      <c r="CF16" s="147">
        <v>-5.2999999999999999E-2</v>
      </c>
      <c r="CG16" s="149">
        <v>-0.1293</v>
      </c>
    </row>
    <row r="17" spans="1:85" s="16" customFormat="1" ht="15.75" customHeight="1" x14ac:dyDescent="0.3">
      <c r="A17"/>
      <c r="B17" s="131" t="s">
        <v>114</v>
      </c>
      <c r="C17" s="116" t="s">
        <v>7</v>
      </c>
      <c r="D17" s="140">
        <v>78.97</v>
      </c>
      <c r="E17" s="140">
        <v>69.75</v>
      </c>
      <c r="F17" s="140">
        <v>50.94</v>
      </c>
      <c r="G17" s="140">
        <v>57.32</v>
      </c>
      <c r="H17" s="140">
        <v>58.77</v>
      </c>
      <c r="I17" s="140">
        <v>51.33</v>
      </c>
      <c r="J17" s="140">
        <v>37.549999999999997</v>
      </c>
      <c r="K17" s="140">
        <v>55.67</v>
      </c>
      <c r="L17" s="140">
        <v>58.3</v>
      </c>
      <c r="M17" s="140">
        <v>58.43</v>
      </c>
      <c r="N17" s="140">
        <v>50.04</v>
      </c>
      <c r="O17" s="140">
        <v>69.150000000000006</v>
      </c>
      <c r="P17" s="140">
        <v>68.34</v>
      </c>
      <c r="Q17" s="140">
        <v>49.98</v>
      </c>
      <c r="R17" s="140">
        <v>43.07</v>
      </c>
      <c r="S17" s="140">
        <v>53.07</v>
      </c>
      <c r="T17" s="140">
        <v>59.58</v>
      </c>
      <c r="U17" s="140">
        <v>51.52</v>
      </c>
      <c r="V17" s="140">
        <v>45.11</v>
      </c>
      <c r="W17" s="140">
        <v>55.58</v>
      </c>
      <c r="X17" s="140">
        <v>57.98</v>
      </c>
      <c r="Y17" s="140">
        <v>57.8</v>
      </c>
      <c r="Z17" s="140">
        <v>49.71</v>
      </c>
      <c r="AA17" s="140">
        <v>55.03</v>
      </c>
      <c r="AB17" s="140">
        <v>44.51</v>
      </c>
      <c r="AC17" s="140">
        <v>44.11</v>
      </c>
      <c r="AD17" s="140">
        <v>38.01</v>
      </c>
      <c r="AE17" s="140">
        <v>50.21</v>
      </c>
      <c r="AF17" s="140">
        <v>48.53</v>
      </c>
      <c r="AG17" s="140">
        <v>47.72</v>
      </c>
      <c r="AH17" s="140">
        <v>38.81</v>
      </c>
      <c r="AI17" s="140">
        <v>46.1</v>
      </c>
      <c r="AJ17" s="140">
        <v>38.14</v>
      </c>
      <c r="AK17" s="140">
        <v>40.94</v>
      </c>
      <c r="AL17" s="140">
        <v>33.15</v>
      </c>
      <c r="AM17" s="140">
        <v>37.61</v>
      </c>
      <c r="AN17" s="140">
        <v>47.15</v>
      </c>
      <c r="AO17" s="140">
        <v>46.94</v>
      </c>
      <c r="AP17" s="140">
        <v>37.17</v>
      </c>
      <c r="AQ17" s="140">
        <v>47.79</v>
      </c>
      <c r="AR17" s="140">
        <v>48.4</v>
      </c>
      <c r="AS17" s="140">
        <v>44.91</v>
      </c>
      <c r="AT17" s="140">
        <v>40.950000000000003</v>
      </c>
      <c r="AU17" s="140">
        <v>48.99</v>
      </c>
      <c r="AV17" s="140">
        <v>46.82</v>
      </c>
      <c r="AW17" s="140">
        <v>44.72</v>
      </c>
      <c r="AX17" s="140">
        <v>39.409999999999997</v>
      </c>
      <c r="AY17" s="140">
        <v>38.46</v>
      </c>
      <c r="AZ17" s="141">
        <v>43.78</v>
      </c>
      <c r="BA17" s="141">
        <v>26.17</v>
      </c>
      <c r="BB17" s="141">
        <v>27.28</v>
      </c>
      <c r="BC17" s="141">
        <v>36.1</v>
      </c>
      <c r="BD17" s="141">
        <v>39.58</v>
      </c>
      <c r="BE17" s="141">
        <v>38.299999999999997</v>
      </c>
      <c r="BF17" s="141">
        <v>29.31</v>
      </c>
      <c r="BG17" s="141">
        <v>37.74</v>
      </c>
      <c r="BH17" s="141">
        <v>32.92</v>
      </c>
      <c r="BI17" s="141">
        <v>31.16</v>
      </c>
      <c r="BJ17" s="141">
        <v>27.53</v>
      </c>
      <c r="BK17" s="141">
        <v>32.06</v>
      </c>
      <c r="BL17" s="141">
        <v>31.86</v>
      </c>
      <c r="BM17" s="141">
        <v>38.619999999999997</v>
      </c>
      <c r="BN17" s="141">
        <v>30.35</v>
      </c>
      <c r="BO17" s="141">
        <v>41.31</v>
      </c>
      <c r="BP17" s="141">
        <v>34.6</v>
      </c>
      <c r="BQ17" s="141">
        <v>33.880000000000003</v>
      </c>
      <c r="BR17" s="141">
        <v>26.63</v>
      </c>
      <c r="BS17" s="141">
        <v>33.83</v>
      </c>
      <c r="BT17" s="141">
        <v>57.19</v>
      </c>
      <c r="BU17" s="141">
        <v>63.21</v>
      </c>
      <c r="BV17" s="141">
        <v>38.81</v>
      </c>
      <c r="BW17" s="145">
        <v>34.520000000000003</v>
      </c>
      <c r="BX17" s="140" t="s">
        <v>51</v>
      </c>
      <c r="BY17" s="150">
        <v>22.59</v>
      </c>
      <c r="BZ17" s="141">
        <v>29.32</v>
      </c>
      <c r="CA17" s="141">
        <v>12.18</v>
      </c>
      <c r="CB17" s="145">
        <v>0.69</v>
      </c>
      <c r="CC17" s="171" t="s">
        <v>51</v>
      </c>
      <c r="CD17" s="151">
        <v>0.65290000000000004</v>
      </c>
      <c r="CE17" s="147">
        <v>0.86539999999999995</v>
      </c>
      <c r="CF17" s="147">
        <v>0.4572</v>
      </c>
      <c r="CG17" s="149">
        <v>2.0299999999999999E-2</v>
      </c>
    </row>
    <row r="18" spans="1:85" s="16" customFormat="1" ht="15.75" customHeight="1" x14ac:dyDescent="0.3">
      <c r="A18"/>
      <c r="B18" s="131" t="s">
        <v>115</v>
      </c>
      <c r="C18" s="116" t="s">
        <v>8</v>
      </c>
      <c r="D18" s="140">
        <v>14.66</v>
      </c>
      <c r="E18" s="140">
        <v>5.77</v>
      </c>
      <c r="F18" s="140">
        <v>5.18</v>
      </c>
      <c r="G18" s="140">
        <v>6.65</v>
      </c>
      <c r="H18" s="140">
        <v>6.67</v>
      </c>
      <c r="I18" s="140">
        <v>7.29</v>
      </c>
      <c r="J18" s="140">
        <v>5.35</v>
      </c>
      <c r="K18" s="140">
        <v>6.6</v>
      </c>
      <c r="L18" s="140">
        <v>7.8</v>
      </c>
      <c r="M18" s="140">
        <v>5.67</v>
      </c>
      <c r="N18" s="140">
        <v>6.07</v>
      </c>
      <c r="O18" s="140">
        <v>7.78</v>
      </c>
      <c r="P18" s="140">
        <v>6.81</v>
      </c>
      <c r="Q18" s="140">
        <v>5.72</v>
      </c>
      <c r="R18" s="140">
        <v>5.75</v>
      </c>
      <c r="S18" s="140">
        <v>6.35</v>
      </c>
      <c r="T18" s="140">
        <v>4.62</v>
      </c>
      <c r="U18" s="140">
        <v>4.3600000000000003</v>
      </c>
      <c r="V18" s="140">
        <v>4.55</v>
      </c>
      <c r="W18" s="140">
        <v>4.8</v>
      </c>
      <c r="X18" s="140">
        <v>4.5599999999999996</v>
      </c>
      <c r="Y18" s="140">
        <v>4.43</v>
      </c>
      <c r="Z18" s="140">
        <v>4.49</v>
      </c>
      <c r="AA18" s="140">
        <v>4.5599999999999996</v>
      </c>
      <c r="AB18" s="140">
        <v>4.21</v>
      </c>
      <c r="AC18" s="140">
        <v>4.09</v>
      </c>
      <c r="AD18" s="140">
        <v>4.24</v>
      </c>
      <c r="AE18" s="140">
        <v>4.3</v>
      </c>
      <c r="AF18" s="140">
        <v>4.0599999999999996</v>
      </c>
      <c r="AG18" s="140">
        <v>4.18</v>
      </c>
      <c r="AH18" s="140">
        <v>4.22</v>
      </c>
      <c r="AI18" s="140">
        <v>4.34</v>
      </c>
      <c r="AJ18" s="140">
        <v>5.72</v>
      </c>
      <c r="AK18" s="140">
        <v>4.3</v>
      </c>
      <c r="AL18" s="140">
        <v>4.2699999999999996</v>
      </c>
      <c r="AM18" s="140">
        <v>4.66</v>
      </c>
      <c r="AN18" s="140">
        <v>4.59</v>
      </c>
      <c r="AO18" s="140">
        <v>3.91</v>
      </c>
      <c r="AP18" s="140">
        <v>3.85</v>
      </c>
      <c r="AQ18" s="140">
        <v>3.95</v>
      </c>
      <c r="AR18" s="140">
        <v>3.71</v>
      </c>
      <c r="AS18" s="140">
        <v>3.8</v>
      </c>
      <c r="AT18" s="140">
        <v>3.95</v>
      </c>
      <c r="AU18" s="140">
        <v>3.94</v>
      </c>
      <c r="AV18" s="140">
        <v>3.88</v>
      </c>
      <c r="AW18" s="140">
        <v>3.86</v>
      </c>
      <c r="AX18" s="140">
        <v>4.07</v>
      </c>
      <c r="AY18" s="140">
        <v>4.03</v>
      </c>
      <c r="AZ18" s="141">
        <v>4.8899999999999997</v>
      </c>
      <c r="BA18" s="141">
        <v>4.45</v>
      </c>
      <c r="BB18" s="141">
        <v>5.12</v>
      </c>
      <c r="BC18" s="141">
        <v>5.24</v>
      </c>
      <c r="BD18" s="141">
        <v>2.95</v>
      </c>
      <c r="BE18" s="141">
        <v>3.26</v>
      </c>
      <c r="BF18" s="141">
        <v>3.36</v>
      </c>
      <c r="BG18" s="141">
        <v>3.2</v>
      </c>
      <c r="BH18" s="141">
        <v>2.63</v>
      </c>
      <c r="BI18" s="141">
        <v>2.62</v>
      </c>
      <c r="BJ18" s="141">
        <v>2.74</v>
      </c>
      <c r="BK18" s="141">
        <v>2.74</v>
      </c>
      <c r="BL18" s="141">
        <v>2.31</v>
      </c>
      <c r="BM18" s="141">
        <v>2.33</v>
      </c>
      <c r="BN18" s="141">
        <v>2.41</v>
      </c>
      <c r="BO18" s="141">
        <v>2.41</v>
      </c>
      <c r="BP18" s="141">
        <v>2.85</v>
      </c>
      <c r="BQ18" s="141">
        <v>2.88</v>
      </c>
      <c r="BR18" s="141">
        <v>3.03</v>
      </c>
      <c r="BS18" s="141">
        <v>2.88</v>
      </c>
      <c r="BT18" s="141">
        <v>2.73</v>
      </c>
      <c r="BU18" s="141">
        <v>2.75</v>
      </c>
      <c r="BV18" s="141">
        <v>2.88</v>
      </c>
      <c r="BW18" s="145">
        <v>2.82</v>
      </c>
      <c r="BX18" s="140" t="s">
        <v>51</v>
      </c>
      <c r="BY18" s="150">
        <v>-0.12</v>
      </c>
      <c r="BZ18" s="141">
        <v>-0.13</v>
      </c>
      <c r="CA18" s="141">
        <v>-0.16</v>
      </c>
      <c r="CB18" s="145">
        <v>-0.06</v>
      </c>
      <c r="CC18" s="171" t="s">
        <v>51</v>
      </c>
      <c r="CD18" s="151">
        <v>-4.2299999999999997E-2</v>
      </c>
      <c r="CE18" s="147">
        <v>-4.4299999999999999E-2</v>
      </c>
      <c r="CF18" s="147">
        <v>-5.2299999999999999E-2</v>
      </c>
      <c r="CG18" s="149">
        <v>-2.1399999999999999E-2</v>
      </c>
    </row>
    <row r="19" spans="1:85" s="16" customFormat="1" ht="15.75" customHeight="1" x14ac:dyDescent="0.3">
      <c r="A19"/>
      <c r="B19" s="131" t="s">
        <v>116</v>
      </c>
      <c r="C19" s="116" t="s">
        <v>40</v>
      </c>
      <c r="D19" s="140">
        <v>36.99</v>
      </c>
      <c r="E19" s="140">
        <v>37.17</v>
      </c>
      <c r="F19" s="140">
        <v>36.47</v>
      </c>
      <c r="G19" s="140">
        <v>40.68</v>
      </c>
      <c r="H19" s="140">
        <v>34.299999999999997</v>
      </c>
      <c r="I19" s="140">
        <v>34.020000000000003</v>
      </c>
      <c r="J19" s="140">
        <v>33.1</v>
      </c>
      <c r="K19" s="140">
        <v>34.619999999999997</v>
      </c>
      <c r="L19" s="140">
        <v>38.32</v>
      </c>
      <c r="M19" s="140">
        <v>35.19</v>
      </c>
      <c r="N19" s="140">
        <v>34.76</v>
      </c>
      <c r="O19" s="140">
        <v>40.9</v>
      </c>
      <c r="P19" s="140">
        <v>38.54</v>
      </c>
      <c r="Q19" s="140">
        <v>35.15</v>
      </c>
      <c r="R19" s="140">
        <v>35.549999999999997</v>
      </c>
      <c r="S19" s="140">
        <v>36.28</v>
      </c>
      <c r="T19" s="140">
        <v>36.5</v>
      </c>
      <c r="U19" s="140">
        <v>35.26</v>
      </c>
      <c r="V19" s="140">
        <v>35.19</v>
      </c>
      <c r="W19" s="140">
        <v>37.29</v>
      </c>
      <c r="X19" s="140">
        <v>37.07</v>
      </c>
      <c r="Y19" s="140">
        <v>35.69</v>
      </c>
      <c r="Z19" s="140">
        <v>35.64</v>
      </c>
      <c r="AA19" s="140">
        <v>35.68</v>
      </c>
      <c r="AB19" s="140">
        <v>33.49</v>
      </c>
      <c r="AC19" s="140">
        <v>32.19</v>
      </c>
      <c r="AD19" s="140">
        <v>32.65</v>
      </c>
      <c r="AE19" s="140">
        <v>33.51</v>
      </c>
      <c r="AF19" s="140">
        <v>30.17</v>
      </c>
      <c r="AG19" s="140">
        <v>30.74</v>
      </c>
      <c r="AH19" s="140">
        <v>30.26</v>
      </c>
      <c r="AI19" s="140">
        <v>31.31</v>
      </c>
      <c r="AJ19" s="140">
        <v>29.35</v>
      </c>
      <c r="AK19" s="140">
        <v>30.13</v>
      </c>
      <c r="AL19" s="140">
        <v>30.3</v>
      </c>
      <c r="AM19" s="140">
        <v>31.21</v>
      </c>
      <c r="AN19" s="140">
        <v>28.09</v>
      </c>
      <c r="AO19" s="140">
        <v>28.78</v>
      </c>
      <c r="AP19" s="140">
        <v>29.03</v>
      </c>
      <c r="AQ19" s="140">
        <v>29.1</v>
      </c>
      <c r="AR19" s="140">
        <v>26.31</v>
      </c>
      <c r="AS19" s="140">
        <v>27.32</v>
      </c>
      <c r="AT19" s="140">
        <v>27.69</v>
      </c>
      <c r="AU19" s="140">
        <v>27.82</v>
      </c>
      <c r="AV19" s="140">
        <v>25.94</v>
      </c>
      <c r="AW19" s="140">
        <v>27.53</v>
      </c>
      <c r="AX19" s="140">
        <v>28.1</v>
      </c>
      <c r="AY19" s="140">
        <v>27.43</v>
      </c>
      <c r="AZ19" s="141">
        <v>26.47</v>
      </c>
      <c r="BA19" s="141">
        <v>25.71</v>
      </c>
      <c r="BB19" s="141">
        <v>27.03</v>
      </c>
      <c r="BC19" s="141">
        <v>28.18</v>
      </c>
      <c r="BD19" s="141">
        <v>26.97</v>
      </c>
      <c r="BE19" s="141">
        <v>29.01</v>
      </c>
      <c r="BF19" s="141">
        <v>29.29</v>
      </c>
      <c r="BG19" s="141">
        <v>28.48</v>
      </c>
      <c r="BH19" s="141">
        <v>25.44</v>
      </c>
      <c r="BI19" s="141">
        <v>25.21</v>
      </c>
      <c r="BJ19" s="141">
        <v>25.8</v>
      </c>
      <c r="BK19" s="141">
        <v>26.49</v>
      </c>
      <c r="BL19" s="141">
        <v>26.49</v>
      </c>
      <c r="BM19" s="141">
        <v>24.29</v>
      </c>
      <c r="BN19" s="141">
        <v>25.18</v>
      </c>
      <c r="BO19" s="141">
        <v>25.74</v>
      </c>
      <c r="BP19" s="141">
        <v>29.06</v>
      </c>
      <c r="BQ19" s="141">
        <v>30.53</v>
      </c>
      <c r="BR19" s="141">
        <v>32.340000000000003</v>
      </c>
      <c r="BS19" s="141">
        <v>28.82</v>
      </c>
      <c r="BT19" s="141">
        <v>27.34</v>
      </c>
      <c r="BU19" s="141">
        <v>28.46</v>
      </c>
      <c r="BV19" s="141">
        <v>28.53</v>
      </c>
      <c r="BW19" s="145">
        <v>27.86</v>
      </c>
      <c r="BX19" s="140" t="s">
        <v>51</v>
      </c>
      <c r="BY19" s="150">
        <v>-1.72</v>
      </c>
      <c r="BZ19" s="141">
        <v>-2.0699999999999998</v>
      </c>
      <c r="CA19" s="141">
        <v>-3.81</v>
      </c>
      <c r="CB19" s="145">
        <v>-0.97</v>
      </c>
      <c r="CC19" s="171" t="s">
        <v>51</v>
      </c>
      <c r="CD19" s="151">
        <v>-5.9299999999999999E-2</v>
      </c>
      <c r="CE19" s="147">
        <v>-6.7799999999999999E-2</v>
      </c>
      <c r="CF19" s="147">
        <v>-0.1177</v>
      </c>
      <c r="CG19" s="149">
        <v>-3.3599999999999998E-2</v>
      </c>
    </row>
    <row r="20" spans="1:85" s="16" customFormat="1" ht="15.75" customHeight="1" x14ac:dyDescent="0.3">
      <c r="A20"/>
      <c r="B20" s="131" t="s">
        <v>117</v>
      </c>
      <c r="C20" s="116" t="s">
        <v>41</v>
      </c>
      <c r="D20" s="140">
        <v>3258.83</v>
      </c>
      <c r="E20" s="140">
        <v>2147.8200000000002</v>
      </c>
      <c r="F20" s="140">
        <v>1835.45</v>
      </c>
      <c r="G20" s="140">
        <v>3126.56</v>
      </c>
      <c r="H20" s="140">
        <v>3564.12</v>
      </c>
      <c r="I20" s="140">
        <v>2073.83</v>
      </c>
      <c r="J20" s="140">
        <v>1543.26</v>
      </c>
      <c r="K20" s="140">
        <v>3427.01</v>
      </c>
      <c r="L20" s="140">
        <v>4898.49</v>
      </c>
      <c r="M20" s="140">
        <v>2490.69</v>
      </c>
      <c r="N20" s="140">
        <v>1595.05</v>
      </c>
      <c r="O20" s="140">
        <v>4078.75</v>
      </c>
      <c r="P20" s="140">
        <v>4291.6499999999996</v>
      </c>
      <c r="Q20" s="140">
        <v>2188.77</v>
      </c>
      <c r="R20" s="140">
        <v>1545.99</v>
      </c>
      <c r="S20" s="140">
        <v>2777.65</v>
      </c>
      <c r="T20" s="140">
        <v>3688.84</v>
      </c>
      <c r="U20" s="140">
        <v>1998.91</v>
      </c>
      <c r="V20" s="140">
        <v>1469.36</v>
      </c>
      <c r="W20" s="140">
        <v>2926.69</v>
      </c>
      <c r="X20" s="140">
        <v>3700.19</v>
      </c>
      <c r="Y20" s="140">
        <v>1948.25</v>
      </c>
      <c r="Z20" s="140">
        <v>1501.59</v>
      </c>
      <c r="AA20" s="140">
        <v>2447.9499999999998</v>
      </c>
      <c r="AB20" s="140">
        <v>2810.51</v>
      </c>
      <c r="AC20" s="140">
        <v>1858.44</v>
      </c>
      <c r="AD20" s="140">
        <v>1372.53</v>
      </c>
      <c r="AE20" s="140">
        <v>2452.4899999999998</v>
      </c>
      <c r="AF20" s="140">
        <v>2937.92</v>
      </c>
      <c r="AG20" s="140">
        <v>1672.57</v>
      </c>
      <c r="AH20" s="140">
        <v>1211.76</v>
      </c>
      <c r="AI20" s="140">
        <v>2388.77</v>
      </c>
      <c r="AJ20" s="140">
        <v>3123.02</v>
      </c>
      <c r="AK20" s="140">
        <v>1779.98</v>
      </c>
      <c r="AL20" s="140">
        <v>1358.25</v>
      </c>
      <c r="AM20" s="140">
        <v>2444.9899999999998</v>
      </c>
      <c r="AN20" s="140">
        <v>2632.93</v>
      </c>
      <c r="AO20" s="140">
        <v>1767.62</v>
      </c>
      <c r="AP20" s="140">
        <v>1527.37</v>
      </c>
      <c r="AQ20" s="140">
        <v>2335.52</v>
      </c>
      <c r="AR20" s="140">
        <v>2894.11</v>
      </c>
      <c r="AS20" s="140">
        <v>1648.73</v>
      </c>
      <c r="AT20" s="140">
        <v>1411.5</v>
      </c>
      <c r="AU20" s="140">
        <v>2408.6799999999998</v>
      </c>
      <c r="AV20" s="140">
        <v>2663.45</v>
      </c>
      <c r="AW20" s="140">
        <v>1347.12</v>
      </c>
      <c r="AX20" s="140">
        <v>1270.99</v>
      </c>
      <c r="AY20" s="140">
        <v>1909.02</v>
      </c>
      <c r="AZ20" s="141">
        <v>1971.12</v>
      </c>
      <c r="BA20" s="141">
        <v>1536.83</v>
      </c>
      <c r="BB20" s="141">
        <v>1362.52</v>
      </c>
      <c r="BC20" s="141">
        <v>1878.02</v>
      </c>
      <c r="BD20" s="141">
        <v>2192.5</v>
      </c>
      <c r="BE20" s="141">
        <v>1657.7</v>
      </c>
      <c r="BF20" s="141">
        <v>1375.23</v>
      </c>
      <c r="BG20" s="141">
        <v>2165.33</v>
      </c>
      <c r="BH20" s="141">
        <v>2009.23</v>
      </c>
      <c r="BI20" s="141">
        <v>1644.23</v>
      </c>
      <c r="BJ20" s="141">
        <v>1317.05</v>
      </c>
      <c r="BK20" s="141">
        <v>2052.62</v>
      </c>
      <c r="BL20" s="141">
        <v>1911.07</v>
      </c>
      <c r="BM20" s="141">
        <v>1509.14</v>
      </c>
      <c r="BN20" s="141">
        <v>1279.6500000000001</v>
      </c>
      <c r="BO20" s="141">
        <v>1884.26</v>
      </c>
      <c r="BP20" s="141">
        <v>2112.79</v>
      </c>
      <c r="BQ20" s="141">
        <v>1591.49</v>
      </c>
      <c r="BR20" s="141">
        <v>1140.93</v>
      </c>
      <c r="BS20" s="141">
        <v>1677.47</v>
      </c>
      <c r="BT20" s="141">
        <v>1943.21</v>
      </c>
      <c r="BU20" s="141">
        <v>1541.23</v>
      </c>
      <c r="BV20" s="141">
        <v>1180</v>
      </c>
      <c r="BW20" s="145">
        <v>1856.58</v>
      </c>
      <c r="BX20" s="140" t="s">
        <v>51</v>
      </c>
      <c r="BY20" s="150">
        <v>-169.58</v>
      </c>
      <c r="BZ20" s="141">
        <v>-50.26</v>
      </c>
      <c r="CA20" s="141">
        <v>39.06</v>
      </c>
      <c r="CB20" s="145">
        <v>179.11</v>
      </c>
      <c r="CC20" s="171" t="s">
        <v>51</v>
      </c>
      <c r="CD20" s="151">
        <v>-8.0299999999999996E-2</v>
      </c>
      <c r="CE20" s="147">
        <v>-3.1600000000000003E-2</v>
      </c>
      <c r="CF20" s="147">
        <v>3.4200000000000001E-2</v>
      </c>
      <c r="CG20" s="149">
        <v>0.10680000000000001</v>
      </c>
    </row>
    <row r="21" spans="1:85" s="16" customFormat="1" ht="15.75" customHeight="1" x14ac:dyDescent="0.3">
      <c r="A21"/>
      <c r="B21" s="131" t="s">
        <v>118</v>
      </c>
      <c r="C21" s="116" t="s">
        <v>9</v>
      </c>
      <c r="D21" s="140">
        <v>438.64</v>
      </c>
      <c r="E21" s="140">
        <v>469.91</v>
      </c>
      <c r="F21" s="140">
        <v>459.26</v>
      </c>
      <c r="G21" s="140">
        <v>478.67</v>
      </c>
      <c r="H21" s="140">
        <v>446.35</v>
      </c>
      <c r="I21" s="140">
        <v>462.74</v>
      </c>
      <c r="J21" s="140">
        <v>460.72</v>
      </c>
      <c r="K21" s="140">
        <v>474.24</v>
      </c>
      <c r="L21" s="140">
        <v>474.83</v>
      </c>
      <c r="M21" s="140">
        <v>474.11</v>
      </c>
      <c r="N21" s="140">
        <v>481.76</v>
      </c>
      <c r="O21" s="140">
        <v>527.36</v>
      </c>
      <c r="P21" s="140">
        <v>482.72</v>
      </c>
      <c r="Q21" s="140">
        <v>500.69</v>
      </c>
      <c r="R21" s="140">
        <v>495.25</v>
      </c>
      <c r="S21" s="140">
        <v>501.26</v>
      </c>
      <c r="T21" s="140">
        <v>480.47</v>
      </c>
      <c r="U21" s="140">
        <v>469.16</v>
      </c>
      <c r="V21" s="140">
        <v>477.33</v>
      </c>
      <c r="W21" s="140">
        <v>492.13</v>
      </c>
      <c r="X21" s="140">
        <v>461.77</v>
      </c>
      <c r="Y21" s="140">
        <v>474.05</v>
      </c>
      <c r="Z21" s="140">
        <v>477.43</v>
      </c>
      <c r="AA21" s="140">
        <v>476.32</v>
      </c>
      <c r="AB21" s="140">
        <v>442.02</v>
      </c>
      <c r="AC21" s="140">
        <v>449.32</v>
      </c>
      <c r="AD21" s="140">
        <v>459.63</v>
      </c>
      <c r="AE21" s="140">
        <v>466.66</v>
      </c>
      <c r="AF21" s="140">
        <v>448.56</v>
      </c>
      <c r="AG21" s="140">
        <v>469.71</v>
      </c>
      <c r="AH21" s="140">
        <v>465.49</v>
      </c>
      <c r="AI21" s="140">
        <v>483.16</v>
      </c>
      <c r="AJ21" s="140">
        <v>437.74</v>
      </c>
      <c r="AK21" s="140">
        <v>464.13</v>
      </c>
      <c r="AL21" s="140">
        <v>473.05</v>
      </c>
      <c r="AM21" s="140">
        <v>492.61</v>
      </c>
      <c r="AN21" s="140">
        <v>416.21</v>
      </c>
      <c r="AO21" s="140">
        <v>454.01</v>
      </c>
      <c r="AP21" s="140">
        <v>455.23</v>
      </c>
      <c r="AQ21" s="140">
        <v>445.4</v>
      </c>
      <c r="AR21" s="140">
        <v>402.64</v>
      </c>
      <c r="AS21" s="140">
        <v>453.2</v>
      </c>
      <c r="AT21" s="140">
        <v>457.04</v>
      </c>
      <c r="AU21" s="140">
        <v>437.45</v>
      </c>
      <c r="AV21" s="140">
        <v>418.3</v>
      </c>
      <c r="AW21" s="140">
        <v>471.16</v>
      </c>
      <c r="AX21" s="140">
        <v>474.97</v>
      </c>
      <c r="AY21" s="140">
        <v>454.61</v>
      </c>
      <c r="AZ21" s="141">
        <v>440.25</v>
      </c>
      <c r="BA21" s="141">
        <v>439.45</v>
      </c>
      <c r="BB21" s="141">
        <v>467.22</v>
      </c>
      <c r="BC21" s="141">
        <v>471.95</v>
      </c>
      <c r="BD21" s="141">
        <v>435.65</v>
      </c>
      <c r="BE21" s="141">
        <v>499.39</v>
      </c>
      <c r="BF21" s="141">
        <v>492.62</v>
      </c>
      <c r="BG21" s="141">
        <v>471.08</v>
      </c>
      <c r="BH21" s="141">
        <v>422.16</v>
      </c>
      <c r="BI21" s="141">
        <v>423.95</v>
      </c>
      <c r="BJ21" s="141">
        <v>427.8</v>
      </c>
      <c r="BK21" s="141">
        <v>433.64</v>
      </c>
      <c r="BL21" s="141">
        <v>396.68</v>
      </c>
      <c r="BM21" s="141">
        <v>412.05</v>
      </c>
      <c r="BN21" s="141">
        <v>408.56</v>
      </c>
      <c r="BO21" s="141">
        <v>411.97</v>
      </c>
      <c r="BP21" s="141">
        <v>532.49</v>
      </c>
      <c r="BQ21" s="141">
        <v>560.25</v>
      </c>
      <c r="BR21" s="141">
        <v>566.54999999999995</v>
      </c>
      <c r="BS21" s="141">
        <v>527.82000000000005</v>
      </c>
      <c r="BT21" s="141">
        <v>501.87</v>
      </c>
      <c r="BU21" s="141">
        <v>529.19000000000005</v>
      </c>
      <c r="BV21" s="141">
        <v>527.95000000000005</v>
      </c>
      <c r="BW21" s="145">
        <v>510.64</v>
      </c>
      <c r="BX21" s="140" t="s">
        <v>51</v>
      </c>
      <c r="BY21" s="150">
        <v>-30.63</v>
      </c>
      <c r="BZ21" s="141">
        <v>-31.06</v>
      </c>
      <c r="CA21" s="141">
        <v>-38.6</v>
      </c>
      <c r="CB21" s="145">
        <v>-17.18</v>
      </c>
      <c r="CC21" s="171" t="s">
        <v>51</v>
      </c>
      <c r="CD21" s="151">
        <v>-5.7500000000000002E-2</v>
      </c>
      <c r="CE21" s="147">
        <v>-5.5399999999999998E-2</v>
      </c>
      <c r="CF21" s="147">
        <v>-6.8099999999999994E-2</v>
      </c>
      <c r="CG21" s="149">
        <v>-3.2599999999999997E-2</v>
      </c>
    </row>
    <row r="22" spans="1:85" s="16" customFormat="1" ht="15.75" customHeight="1" x14ac:dyDescent="0.3">
      <c r="A22"/>
      <c r="B22" s="131" t="s">
        <v>119</v>
      </c>
      <c r="C22" s="116" t="s">
        <v>10</v>
      </c>
      <c r="D22" s="140">
        <v>512.59</v>
      </c>
      <c r="E22" s="140">
        <v>550.24</v>
      </c>
      <c r="F22" s="140">
        <v>537.61</v>
      </c>
      <c r="G22" s="140">
        <v>528.96</v>
      </c>
      <c r="H22" s="140">
        <v>457</v>
      </c>
      <c r="I22" s="140">
        <v>493.07</v>
      </c>
      <c r="J22" s="140">
        <v>495.33</v>
      </c>
      <c r="K22" s="140">
        <v>491.53</v>
      </c>
      <c r="L22" s="140">
        <v>481.59</v>
      </c>
      <c r="M22" s="140">
        <v>504.69</v>
      </c>
      <c r="N22" s="140">
        <v>508.65</v>
      </c>
      <c r="O22" s="140">
        <v>519.54999999999995</v>
      </c>
      <c r="P22" s="140">
        <v>506.39</v>
      </c>
      <c r="Q22" s="140">
        <v>530.98</v>
      </c>
      <c r="R22" s="140">
        <v>525.1</v>
      </c>
      <c r="S22" s="140">
        <v>514.85</v>
      </c>
      <c r="T22" s="140">
        <v>462.94</v>
      </c>
      <c r="U22" s="140">
        <v>472.65</v>
      </c>
      <c r="V22" s="140">
        <v>471.57</v>
      </c>
      <c r="W22" s="140">
        <v>477.36</v>
      </c>
      <c r="X22" s="140">
        <v>454.91</v>
      </c>
      <c r="Y22" s="140">
        <v>476.18</v>
      </c>
      <c r="Z22" s="140">
        <v>474.53</v>
      </c>
      <c r="AA22" s="140">
        <v>464.17</v>
      </c>
      <c r="AB22" s="140">
        <v>418.24</v>
      </c>
      <c r="AC22" s="140">
        <v>441.56</v>
      </c>
      <c r="AD22" s="140">
        <v>439.84</v>
      </c>
      <c r="AE22" s="140">
        <v>436.9</v>
      </c>
      <c r="AF22" s="140">
        <v>402.23</v>
      </c>
      <c r="AG22" s="140">
        <v>426.24</v>
      </c>
      <c r="AH22" s="140">
        <v>426.7</v>
      </c>
      <c r="AI22" s="140">
        <v>422.06</v>
      </c>
      <c r="AJ22" s="140">
        <v>393.29</v>
      </c>
      <c r="AK22" s="140">
        <v>421.47</v>
      </c>
      <c r="AL22" s="140">
        <v>428.7</v>
      </c>
      <c r="AM22" s="140">
        <v>424.39</v>
      </c>
      <c r="AN22" s="140">
        <v>390.96</v>
      </c>
      <c r="AO22" s="140">
        <v>418</v>
      </c>
      <c r="AP22" s="140">
        <v>419.5</v>
      </c>
      <c r="AQ22" s="140">
        <v>407.85</v>
      </c>
      <c r="AR22" s="140">
        <v>380.16</v>
      </c>
      <c r="AS22" s="140">
        <v>415.49</v>
      </c>
      <c r="AT22" s="140">
        <v>420.94</v>
      </c>
      <c r="AU22" s="140">
        <v>402.39</v>
      </c>
      <c r="AV22" s="140">
        <v>389.48</v>
      </c>
      <c r="AW22" s="140">
        <v>425.25</v>
      </c>
      <c r="AX22" s="140">
        <v>431.08</v>
      </c>
      <c r="AY22" s="140">
        <v>411.81</v>
      </c>
      <c r="AZ22" s="141">
        <v>364.63</v>
      </c>
      <c r="BA22" s="141">
        <v>364.58</v>
      </c>
      <c r="BB22" s="141">
        <v>387.07</v>
      </c>
      <c r="BC22" s="141">
        <v>376.69</v>
      </c>
      <c r="BD22" s="141">
        <v>340.17</v>
      </c>
      <c r="BE22" s="141">
        <v>378.7</v>
      </c>
      <c r="BF22" s="141">
        <v>382.98</v>
      </c>
      <c r="BG22" s="141">
        <v>361.19</v>
      </c>
      <c r="BH22" s="141">
        <v>329.22</v>
      </c>
      <c r="BI22" s="141">
        <v>336.74</v>
      </c>
      <c r="BJ22" s="141">
        <v>342.25</v>
      </c>
      <c r="BK22" s="141">
        <v>338.23</v>
      </c>
      <c r="BL22" s="141">
        <v>331.46</v>
      </c>
      <c r="BM22" s="141">
        <v>347.11</v>
      </c>
      <c r="BN22" s="141">
        <v>346.3</v>
      </c>
      <c r="BO22" s="141">
        <v>339.83</v>
      </c>
      <c r="BP22" s="141">
        <v>375.44</v>
      </c>
      <c r="BQ22" s="141">
        <v>394.6</v>
      </c>
      <c r="BR22" s="141">
        <v>402.4</v>
      </c>
      <c r="BS22" s="141">
        <v>371.68</v>
      </c>
      <c r="BT22" s="141">
        <v>357.82</v>
      </c>
      <c r="BU22" s="141">
        <v>375.24</v>
      </c>
      <c r="BV22" s="141">
        <v>379.14</v>
      </c>
      <c r="BW22" s="145">
        <v>362.37</v>
      </c>
      <c r="BX22" s="140" t="s">
        <v>51</v>
      </c>
      <c r="BY22" s="150">
        <v>-17.63</v>
      </c>
      <c r="BZ22" s="141">
        <v>-19.36</v>
      </c>
      <c r="CA22" s="141">
        <v>-23.26</v>
      </c>
      <c r="CB22" s="145">
        <v>-9.31</v>
      </c>
      <c r="CC22" s="171" t="s">
        <v>51</v>
      </c>
      <c r="CD22" s="151">
        <v>-4.6899999999999997E-2</v>
      </c>
      <c r="CE22" s="147">
        <v>-4.9099999999999998E-2</v>
      </c>
      <c r="CF22" s="147">
        <v>-5.7799999999999997E-2</v>
      </c>
      <c r="CG22" s="149">
        <v>-2.5100000000000001E-2</v>
      </c>
    </row>
    <row r="23" spans="1:85" s="16" customFormat="1" ht="15.75" customHeight="1" x14ac:dyDescent="0.3">
      <c r="A23"/>
      <c r="B23" s="131" t="s">
        <v>120</v>
      </c>
      <c r="C23" s="116" t="s">
        <v>42</v>
      </c>
      <c r="D23" s="140">
        <v>2626.1</v>
      </c>
      <c r="E23" s="140">
        <v>2819.18</v>
      </c>
      <c r="F23" s="140">
        <v>2745.87</v>
      </c>
      <c r="G23" s="140">
        <v>2819.4</v>
      </c>
      <c r="H23" s="140">
        <v>2344.91</v>
      </c>
      <c r="I23" s="140">
        <v>2515.7600000000002</v>
      </c>
      <c r="J23" s="140">
        <v>2469.0100000000002</v>
      </c>
      <c r="K23" s="140">
        <v>2495.15</v>
      </c>
      <c r="L23" s="140">
        <v>2460.0500000000002</v>
      </c>
      <c r="M23" s="140">
        <v>2456.4299999999998</v>
      </c>
      <c r="N23" s="140">
        <v>2489.35</v>
      </c>
      <c r="O23" s="140">
        <v>2549.88</v>
      </c>
      <c r="P23" s="140">
        <v>2168.0500000000002</v>
      </c>
      <c r="Q23" s="140">
        <v>2251.21</v>
      </c>
      <c r="R23" s="140">
        <v>2194.09</v>
      </c>
      <c r="S23" s="140">
        <v>2077.52</v>
      </c>
      <c r="T23" s="140">
        <v>1790.21</v>
      </c>
      <c r="U23" s="140">
        <v>1884.15</v>
      </c>
      <c r="V23" s="140">
        <v>1904.5</v>
      </c>
      <c r="W23" s="140">
        <v>1961.26</v>
      </c>
      <c r="X23" s="140">
        <v>1880.25</v>
      </c>
      <c r="Y23" s="140">
        <v>2043.36</v>
      </c>
      <c r="Z23" s="140">
        <v>1874.78</v>
      </c>
      <c r="AA23" s="140">
        <v>1854.74</v>
      </c>
      <c r="AB23" s="140">
        <v>1735.93</v>
      </c>
      <c r="AC23" s="140">
        <v>1933.9</v>
      </c>
      <c r="AD23" s="140">
        <v>2137.4899999999998</v>
      </c>
      <c r="AE23" s="140">
        <v>1873.53</v>
      </c>
      <c r="AF23" s="140">
        <v>2122.37</v>
      </c>
      <c r="AG23" s="140">
        <v>2052.14</v>
      </c>
      <c r="AH23" s="140">
        <v>2140.5</v>
      </c>
      <c r="AI23" s="140">
        <v>2037.47</v>
      </c>
      <c r="AJ23" s="140">
        <v>2161.36</v>
      </c>
      <c r="AK23" s="140">
        <v>2137.11</v>
      </c>
      <c r="AL23" s="140">
        <v>2354.1999999999998</v>
      </c>
      <c r="AM23" s="140">
        <v>2337.6999999999998</v>
      </c>
      <c r="AN23" s="140">
        <v>2066.2800000000002</v>
      </c>
      <c r="AO23" s="140">
        <v>2109.48</v>
      </c>
      <c r="AP23" s="140">
        <v>2171.8000000000002</v>
      </c>
      <c r="AQ23" s="140">
        <v>2134.2399999999998</v>
      </c>
      <c r="AR23" s="140">
        <v>1940.44</v>
      </c>
      <c r="AS23" s="140">
        <v>2160.9699999999998</v>
      </c>
      <c r="AT23" s="140">
        <v>2221.9299999999998</v>
      </c>
      <c r="AU23" s="140">
        <v>2087.88</v>
      </c>
      <c r="AV23" s="140">
        <v>1915.26</v>
      </c>
      <c r="AW23" s="140">
        <v>2128.6799999999998</v>
      </c>
      <c r="AX23" s="140">
        <v>2199.3200000000002</v>
      </c>
      <c r="AY23" s="140">
        <v>2030.35</v>
      </c>
      <c r="AZ23" s="141">
        <v>1806.7</v>
      </c>
      <c r="BA23" s="141">
        <v>1319.07</v>
      </c>
      <c r="BB23" s="141">
        <v>1483.97</v>
      </c>
      <c r="BC23" s="141">
        <v>1435.51</v>
      </c>
      <c r="BD23" s="141">
        <v>1448.1</v>
      </c>
      <c r="BE23" s="141">
        <v>1591.98</v>
      </c>
      <c r="BF23" s="141">
        <v>1618.16</v>
      </c>
      <c r="BG23" s="141">
        <v>1688.82</v>
      </c>
      <c r="BH23" s="141">
        <v>1682.14</v>
      </c>
      <c r="BI23" s="141">
        <v>1783.5</v>
      </c>
      <c r="BJ23" s="141">
        <v>1956.82</v>
      </c>
      <c r="BK23" s="141">
        <v>2099.85</v>
      </c>
      <c r="BL23" s="141">
        <v>1795.98</v>
      </c>
      <c r="BM23" s="141">
        <v>2042.55</v>
      </c>
      <c r="BN23" s="141">
        <v>2119.56</v>
      </c>
      <c r="BO23" s="141">
        <v>1881.09</v>
      </c>
      <c r="BP23" s="141">
        <v>1952.71</v>
      </c>
      <c r="BQ23" s="141">
        <v>2242.5100000000002</v>
      </c>
      <c r="BR23" s="141">
        <v>2325.65</v>
      </c>
      <c r="BS23" s="141">
        <v>2025.44</v>
      </c>
      <c r="BT23" s="141">
        <v>1919.43</v>
      </c>
      <c r="BU23" s="141">
        <v>2155.71</v>
      </c>
      <c r="BV23" s="141">
        <v>2258.5100000000002</v>
      </c>
      <c r="BW23" s="145">
        <v>2020.29</v>
      </c>
      <c r="BX23" s="140" t="s">
        <v>51</v>
      </c>
      <c r="BY23" s="150">
        <v>-33.28</v>
      </c>
      <c r="BZ23" s="141">
        <v>-86.8</v>
      </c>
      <c r="CA23" s="141">
        <v>-67.14</v>
      </c>
      <c r="CB23" s="145">
        <v>-5.15</v>
      </c>
      <c r="CC23" s="171" t="s">
        <v>51</v>
      </c>
      <c r="CD23" s="151">
        <v>-1.7000000000000001E-2</v>
      </c>
      <c r="CE23" s="147">
        <v>-3.8699999999999998E-2</v>
      </c>
      <c r="CF23" s="147">
        <v>-2.8899999999999999E-2</v>
      </c>
      <c r="CG23" s="149">
        <v>-2.5000000000000001E-3</v>
      </c>
    </row>
    <row r="24" spans="1:85" s="16" customFormat="1" ht="15.75" customHeight="1" x14ac:dyDescent="0.3">
      <c r="A24"/>
      <c r="B24" s="131" t="s">
        <v>121</v>
      </c>
      <c r="C24" s="116" t="s">
        <v>11</v>
      </c>
      <c r="D24" s="140">
        <v>21.89</v>
      </c>
      <c r="E24" s="140">
        <v>22.83</v>
      </c>
      <c r="F24" s="140">
        <v>22.27</v>
      </c>
      <c r="G24" s="140">
        <v>21.78</v>
      </c>
      <c r="H24" s="140">
        <v>21.07</v>
      </c>
      <c r="I24" s="140">
        <v>22.51</v>
      </c>
      <c r="J24" s="140">
        <v>22.65</v>
      </c>
      <c r="K24" s="140">
        <v>22.83</v>
      </c>
      <c r="L24" s="140">
        <v>23.14</v>
      </c>
      <c r="M24" s="140">
        <v>23.05</v>
      </c>
      <c r="N24" s="140">
        <v>23.15</v>
      </c>
      <c r="O24" s="140">
        <v>24.33</v>
      </c>
      <c r="P24" s="140">
        <v>21.99</v>
      </c>
      <c r="Q24" s="140">
        <v>22.75</v>
      </c>
      <c r="R24" s="140">
        <v>22.41</v>
      </c>
      <c r="S24" s="140">
        <v>21.69</v>
      </c>
      <c r="T24" s="140">
        <v>20.260000000000002</v>
      </c>
      <c r="U24" s="140">
        <v>20.79</v>
      </c>
      <c r="V24" s="140">
        <v>20.93</v>
      </c>
      <c r="W24" s="140">
        <v>20.92</v>
      </c>
      <c r="X24" s="140">
        <v>20.18</v>
      </c>
      <c r="Y24" s="140">
        <v>21.19</v>
      </c>
      <c r="Z24" s="140">
        <v>21.22</v>
      </c>
      <c r="AA24" s="140">
        <v>20.37</v>
      </c>
      <c r="AB24" s="140">
        <v>19.39</v>
      </c>
      <c r="AC24" s="140">
        <v>20.59</v>
      </c>
      <c r="AD24" s="140">
        <v>20.65</v>
      </c>
      <c r="AE24" s="140">
        <v>20.11</v>
      </c>
      <c r="AF24" s="140">
        <v>18.84</v>
      </c>
      <c r="AG24" s="140">
        <v>20.34</v>
      </c>
      <c r="AH24" s="140">
        <v>20.82</v>
      </c>
      <c r="AI24" s="140">
        <v>20.18</v>
      </c>
      <c r="AJ24" s="140">
        <v>18.440000000000001</v>
      </c>
      <c r="AK24" s="140">
        <v>19.91</v>
      </c>
      <c r="AL24" s="140">
        <v>20.55</v>
      </c>
      <c r="AM24" s="140">
        <v>19.899999999999999</v>
      </c>
      <c r="AN24" s="140">
        <v>18.55</v>
      </c>
      <c r="AO24" s="140">
        <v>20.05</v>
      </c>
      <c r="AP24" s="140">
        <v>20.399999999999999</v>
      </c>
      <c r="AQ24" s="140">
        <v>19.55</v>
      </c>
      <c r="AR24" s="140">
        <v>17.489999999999998</v>
      </c>
      <c r="AS24" s="140">
        <v>19.27</v>
      </c>
      <c r="AT24" s="140">
        <v>19.84</v>
      </c>
      <c r="AU24" s="140">
        <v>18.75</v>
      </c>
      <c r="AV24" s="140">
        <v>16.670000000000002</v>
      </c>
      <c r="AW24" s="140">
        <v>18.579999999999998</v>
      </c>
      <c r="AX24" s="140">
        <v>19.09</v>
      </c>
      <c r="AY24" s="140">
        <v>17.95</v>
      </c>
      <c r="AZ24" s="141">
        <v>16.07</v>
      </c>
      <c r="BA24" s="141">
        <v>16.100000000000001</v>
      </c>
      <c r="BB24" s="141">
        <v>17.53</v>
      </c>
      <c r="BC24" s="141">
        <v>16.75</v>
      </c>
      <c r="BD24" s="141">
        <v>15.33</v>
      </c>
      <c r="BE24" s="141">
        <v>17.5</v>
      </c>
      <c r="BF24" s="141">
        <v>17.98</v>
      </c>
      <c r="BG24" s="141">
        <v>16.600000000000001</v>
      </c>
      <c r="BH24" s="141">
        <v>14.52</v>
      </c>
      <c r="BI24" s="141">
        <v>15.06</v>
      </c>
      <c r="BJ24" s="141">
        <v>15.51</v>
      </c>
      <c r="BK24" s="141">
        <v>15.14</v>
      </c>
      <c r="BL24" s="141">
        <v>14.09</v>
      </c>
      <c r="BM24" s="141">
        <v>15.09</v>
      </c>
      <c r="BN24" s="141">
        <v>15.11</v>
      </c>
      <c r="BO24" s="141">
        <v>14.6</v>
      </c>
      <c r="BP24" s="141">
        <v>17.29</v>
      </c>
      <c r="BQ24" s="141">
        <v>18.48</v>
      </c>
      <c r="BR24" s="141">
        <v>18.989999999999998</v>
      </c>
      <c r="BS24" s="141">
        <v>17.18</v>
      </c>
      <c r="BT24" s="141">
        <v>16.54</v>
      </c>
      <c r="BU24" s="141">
        <v>17.63</v>
      </c>
      <c r="BV24" s="141">
        <v>17.93</v>
      </c>
      <c r="BW24" s="145">
        <v>16.88</v>
      </c>
      <c r="BX24" s="140" t="s">
        <v>51</v>
      </c>
      <c r="BY24" s="150">
        <v>-0.75</v>
      </c>
      <c r="BZ24" s="141">
        <v>-0.85</v>
      </c>
      <c r="CA24" s="141">
        <v>-1.06</v>
      </c>
      <c r="CB24" s="145">
        <v>-0.31</v>
      </c>
      <c r="CC24" s="171" t="s">
        <v>51</v>
      </c>
      <c r="CD24" s="151">
        <v>-4.3299999999999998E-2</v>
      </c>
      <c r="CE24" s="147">
        <v>-4.6199999999999998E-2</v>
      </c>
      <c r="CF24" s="147">
        <v>-5.5899999999999998E-2</v>
      </c>
      <c r="CG24" s="149">
        <v>-1.7899999999999999E-2</v>
      </c>
    </row>
    <row r="25" spans="1:85" s="16" customFormat="1" ht="15.75" customHeight="1" x14ac:dyDescent="0.3">
      <c r="A25"/>
      <c r="B25" s="131" t="s">
        <v>122</v>
      </c>
      <c r="C25" s="116" t="s">
        <v>43</v>
      </c>
      <c r="D25" s="140">
        <v>10.26</v>
      </c>
      <c r="E25" s="140">
        <v>11</v>
      </c>
      <c r="F25" s="140">
        <v>10.94</v>
      </c>
      <c r="G25" s="140">
        <v>10.48</v>
      </c>
      <c r="H25" s="140">
        <v>9.65</v>
      </c>
      <c r="I25" s="140">
        <v>10.45</v>
      </c>
      <c r="J25" s="140">
        <v>10.63</v>
      </c>
      <c r="K25" s="140">
        <v>10.27</v>
      </c>
      <c r="L25" s="140">
        <v>10.02</v>
      </c>
      <c r="M25" s="140">
        <v>10.3</v>
      </c>
      <c r="N25" s="140">
        <v>10.55</v>
      </c>
      <c r="O25" s="140">
        <v>10.64</v>
      </c>
      <c r="P25" s="140">
        <v>9.58</v>
      </c>
      <c r="Q25" s="140">
        <v>10.19</v>
      </c>
      <c r="R25" s="140">
        <v>10.19</v>
      </c>
      <c r="S25" s="140">
        <v>9.66</v>
      </c>
      <c r="T25" s="140">
        <v>8.76</v>
      </c>
      <c r="U25" s="140">
        <v>9.1</v>
      </c>
      <c r="V25" s="140">
        <v>9.25</v>
      </c>
      <c r="W25" s="140">
        <v>9.0500000000000007</v>
      </c>
      <c r="X25" s="140">
        <v>8.11</v>
      </c>
      <c r="Y25" s="140">
        <v>8.6999999999999993</v>
      </c>
      <c r="Z25" s="140">
        <v>8.81</v>
      </c>
      <c r="AA25" s="140">
        <v>8.3000000000000007</v>
      </c>
      <c r="AB25" s="140">
        <v>7.67</v>
      </c>
      <c r="AC25" s="140">
        <v>8.25</v>
      </c>
      <c r="AD25" s="140">
        <v>8.3699999999999992</v>
      </c>
      <c r="AE25" s="140">
        <v>8.0399999999999991</v>
      </c>
      <c r="AF25" s="140">
        <v>6.56</v>
      </c>
      <c r="AG25" s="140">
        <v>7.25</v>
      </c>
      <c r="AH25" s="140">
        <v>7.37</v>
      </c>
      <c r="AI25" s="140">
        <v>7.02</v>
      </c>
      <c r="AJ25" s="140">
        <v>5.85</v>
      </c>
      <c r="AK25" s="140">
        <v>6.58</v>
      </c>
      <c r="AL25" s="140">
        <v>6.77</v>
      </c>
      <c r="AM25" s="140">
        <v>6.37</v>
      </c>
      <c r="AN25" s="140">
        <v>5.59</v>
      </c>
      <c r="AO25" s="140">
        <v>6.31</v>
      </c>
      <c r="AP25" s="140">
        <v>6.41</v>
      </c>
      <c r="AQ25" s="140">
        <v>5.96</v>
      </c>
      <c r="AR25" s="140">
        <v>5.2</v>
      </c>
      <c r="AS25" s="140">
        <v>5.98</v>
      </c>
      <c r="AT25" s="140">
        <v>6.18</v>
      </c>
      <c r="AU25" s="140">
        <v>5.66</v>
      </c>
      <c r="AV25" s="140">
        <v>4.9400000000000004</v>
      </c>
      <c r="AW25" s="140">
        <v>5.68</v>
      </c>
      <c r="AX25" s="140">
        <v>5.87</v>
      </c>
      <c r="AY25" s="140">
        <v>5.37</v>
      </c>
      <c r="AZ25" s="141">
        <v>4.88</v>
      </c>
      <c r="BA25" s="141">
        <v>5.0199999999999996</v>
      </c>
      <c r="BB25" s="141">
        <v>5.53</v>
      </c>
      <c r="BC25" s="141">
        <v>5.0599999999999996</v>
      </c>
      <c r="BD25" s="141">
        <v>4.43</v>
      </c>
      <c r="BE25" s="141">
        <v>5.24</v>
      </c>
      <c r="BF25" s="141">
        <v>5.47</v>
      </c>
      <c r="BG25" s="141">
        <v>4.87</v>
      </c>
      <c r="BH25" s="141">
        <v>4.2</v>
      </c>
      <c r="BI25" s="141">
        <v>4.54</v>
      </c>
      <c r="BJ25" s="141">
        <v>4.71</v>
      </c>
      <c r="BK25" s="141">
        <v>4.45</v>
      </c>
      <c r="BL25" s="141">
        <v>4.5199999999999996</v>
      </c>
      <c r="BM25" s="141">
        <v>4.92</v>
      </c>
      <c r="BN25" s="141">
        <v>4.9400000000000004</v>
      </c>
      <c r="BO25" s="141">
        <v>4.6900000000000004</v>
      </c>
      <c r="BP25" s="141">
        <v>4.59</v>
      </c>
      <c r="BQ25" s="141">
        <v>4.9800000000000004</v>
      </c>
      <c r="BR25" s="141">
        <v>5.17</v>
      </c>
      <c r="BS25" s="141">
        <v>4.57</v>
      </c>
      <c r="BT25" s="141">
        <v>4.43</v>
      </c>
      <c r="BU25" s="141">
        <v>4.78</v>
      </c>
      <c r="BV25" s="141">
        <v>4.92</v>
      </c>
      <c r="BW25" s="145">
        <v>4.53</v>
      </c>
      <c r="BX25" s="140" t="s">
        <v>51</v>
      </c>
      <c r="BY25" s="150">
        <v>-0.16</v>
      </c>
      <c r="BZ25" s="141">
        <v>-0.2</v>
      </c>
      <c r="CA25" s="141">
        <v>-0.25</v>
      </c>
      <c r="CB25" s="145">
        <v>-0.04</v>
      </c>
      <c r="CC25" s="171" t="s">
        <v>51</v>
      </c>
      <c r="CD25" s="151">
        <v>-3.5000000000000003E-2</v>
      </c>
      <c r="CE25" s="147">
        <v>-4.0800000000000003E-2</v>
      </c>
      <c r="CF25" s="147">
        <v>-4.9000000000000002E-2</v>
      </c>
      <c r="CG25" s="149">
        <v>-9.1000000000000004E-3</v>
      </c>
    </row>
    <row r="26" spans="1:85" s="16" customFormat="1" ht="15.75" customHeight="1" x14ac:dyDescent="0.3">
      <c r="A26"/>
      <c r="B26" s="131" t="s">
        <v>123</v>
      </c>
      <c r="C26" s="116" t="s">
        <v>12</v>
      </c>
      <c r="D26" s="140">
        <v>10.89</v>
      </c>
      <c r="E26" s="140">
        <v>10.77</v>
      </c>
      <c r="F26" s="140">
        <v>10.050000000000001</v>
      </c>
      <c r="G26" s="140">
        <v>10.19</v>
      </c>
      <c r="H26" s="140">
        <v>8.35</v>
      </c>
      <c r="I26" s="140">
        <v>8.6199999999999992</v>
      </c>
      <c r="J26" s="140">
        <v>8.44</v>
      </c>
      <c r="K26" s="140">
        <v>9.4499999999999993</v>
      </c>
      <c r="L26" s="140">
        <v>9</v>
      </c>
      <c r="M26" s="140">
        <v>8.2799999999999994</v>
      </c>
      <c r="N26" s="140">
        <v>7.78</v>
      </c>
      <c r="O26" s="140">
        <v>9.2200000000000006</v>
      </c>
      <c r="P26" s="140">
        <v>9.5500000000000007</v>
      </c>
      <c r="Q26" s="140">
        <v>8.68</v>
      </c>
      <c r="R26" s="140">
        <v>7.93</v>
      </c>
      <c r="S26" s="140">
        <v>8.44</v>
      </c>
      <c r="T26" s="140">
        <v>7.17</v>
      </c>
      <c r="U26" s="140">
        <v>6.56</v>
      </c>
      <c r="V26" s="140">
        <v>6.21</v>
      </c>
      <c r="W26" s="140">
        <v>7.4</v>
      </c>
      <c r="X26" s="140">
        <v>7.15</v>
      </c>
      <c r="Y26" s="140">
        <v>6.46</v>
      </c>
      <c r="Z26" s="140">
        <v>6.04</v>
      </c>
      <c r="AA26" s="140">
        <v>6.58</v>
      </c>
      <c r="AB26" s="140">
        <v>6.73</v>
      </c>
      <c r="AC26" s="140">
        <v>6.26</v>
      </c>
      <c r="AD26" s="140">
        <v>5.94</v>
      </c>
      <c r="AE26" s="140">
        <v>6.38</v>
      </c>
      <c r="AF26" s="140">
        <v>3.79</v>
      </c>
      <c r="AG26" s="140">
        <v>4.0199999999999996</v>
      </c>
      <c r="AH26" s="140">
        <v>3.98</v>
      </c>
      <c r="AI26" s="140">
        <v>4.0199999999999996</v>
      </c>
      <c r="AJ26" s="140">
        <v>3.46</v>
      </c>
      <c r="AK26" s="140">
        <v>3.8</v>
      </c>
      <c r="AL26" s="140">
        <v>3.88</v>
      </c>
      <c r="AM26" s="140">
        <v>3.88</v>
      </c>
      <c r="AN26" s="140">
        <v>3.38</v>
      </c>
      <c r="AO26" s="140">
        <v>3.69</v>
      </c>
      <c r="AP26" s="140">
        <v>3.69</v>
      </c>
      <c r="AQ26" s="140">
        <v>3.61</v>
      </c>
      <c r="AR26" s="140">
        <v>3.23</v>
      </c>
      <c r="AS26" s="140">
        <v>3.66</v>
      </c>
      <c r="AT26" s="140">
        <v>3.68</v>
      </c>
      <c r="AU26" s="140">
        <v>3.51</v>
      </c>
      <c r="AV26" s="140">
        <v>3.03</v>
      </c>
      <c r="AW26" s="140">
        <v>3.43</v>
      </c>
      <c r="AX26" s="140">
        <v>3.46</v>
      </c>
      <c r="AY26" s="140">
        <v>3.29</v>
      </c>
      <c r="AZ26" s="141">
        <v>3.13</v>
      </c>
      <c r="BA26" s="141">
        <v>3.15</v>
      </c>
      <c r="BB26" s="141">
        <v>3.37</v>
      </c>
      <c r="BC26" s="141">
        <v>3.33</v>
      </c>
      <c r="BD26" s="141">
        <v>3.2</v>
      </c>
      <c r="BE26" s="141">
        <v>3.6</v>
      </c>
      <c r="BF26" s="141">
        <v>3.62</v>
      </c>
      <c r="BG26" s="141">
        <v>3.44</v>
      </c>
      <c r="BH26" s="141">
        <v>2.96</v>
      </c>
      <c r="BI26" s="141">
        <v>2.99</v>
      </c>
      <c r="BJ26" s="141">
        <v>3.05</v>
      </c>
      <c r="BK26" s="141">
        <v>3.05</v>
      </c>
      <c r="BL26" s="141">
        <v>2.48</v>
      </c>
      <c r="BM26" s="141">
        <v>2.61</v>
      </c>
      <c r="BN26" s="141">
        <v>2.6</v>
      </c>
      <c r="BO26" s="141">
        <v>2.57</v>
      </c>
      <c r="BP26" s="141">
        <v>3.2</v>
      </c>
      <c r="BQ26" s="141">
        <v>3.37</v>
      </c>
      <c r="BR26" s="141">
        <v>3.43</v>
      </c>
      <c r="BS26" s="141">
        <v>3.17</v>
      </c>
      <c r="BT26" s="141">
        <v>3.03</v>
      </c>
      <c r="BU26" s="141">
        <v>3.2</v>
      </c>
      <c r="BV26" s="141">
        <v>3.21</v>
      </c>
      <c r="BW26" s="145">
        <v>3.09</v>
      </c>
      <c r="BX26" s="140" t="s">
        <v>51</v>
      </c>
      <c r="BY26" s="150">
        <v>-0.17</v>
      </c>
      <c r="BZ26" s="141">
        <v>-0.17</v>
      </c>
      <c r="CA26" s="141">
        <v>-0.22</v>
      </c>
      <c r="CB26" s="145">
        <v>-0.09</v>
      </c>
      <c r="CC26" s="171" t="s">
        <v>51</v>
      </c>
      <c r="CD26" s="151">
        <v>-5.1900000000000002E-2</v>
      </c>
      <c r="CE26" s="147">
        <v>-5.1799999999999999E-2</v>
      </c>
      <c r="CF26" s="147">
        <v>-6.3299999999999995E-2</v>
      </c>
      <c r="CG26" s="149">
        <v>-2.7E-2</v>
      </c>
    </row>
    <row r="27" spans="1:85" s="16" customFormat="1" ht="15.75" customHeight="1" x14ac:dyDescent="0.3">
      <c r="A27"/>
      <c r="B27" s="131" t="s">
        <v>124</v>
      </c>
      <c r="C27" s="116" t="s">
        <v>13</v>
      </c>
      <c r="D27" s="140">
        <v>21.68</v>
      </c>
      <c r="E27" s="140">
        <v>24.35</v>
      </c>
      <c r="F27" s="140">
        <v>24.47</v>
      </c>
      <c r="G27" s="140">
        <v>22.8</v>
      </c>
      <c r="H27" s="140">
        <v>21.65</v>
      </c>
      <c r="I27" s="140">
        <v>24.54</v>
      </c>
      <c r="J27" s="140">
        <v>25.08</v>
      </c>
      <c r="K27" s="140">
        <v>23</v>
      </c>
      <c r="L27" s="140">
        <v>19.59</v>
      </c>
      <c r="M27" s="140">
        <v>21.7</v>
      </c>
      <c r="N27" s="140">
        <v>22.45</v>
      </c>
      <c r="O27" s="140">
        <v>21.24</v>
      </c>
      <c r="P27" s="140">
        <v>21.09</v>
      </c>
      <c r="Q27" s="140">
        <v>23.56</v>
      </c>
      <c r="R27" s="140">
        <v>23.77</v>
      </c>
      <c r="S27" s="140">
        <v>22.05</v>
      </c>
      <c r="T27" s="140">
        <v>19.63</v>
      </c>
      <c r="U27" s="140">
        <v>20.92</v>
      </c>
      <c r="V27" s="140">
        <v>21.23</v>
      </c>
      <c r="W27" s="140">
        <v>20.23</v>
      </c>
      <c r="X27" s="140">
        <v>18.54</v>
      </c>
      <c r="Y27" s="140">
        <v>20.51</v>
      </c>
      <c r="Z27" s="140">
        <v>20.85</v>
      </c>
      <c r="AA27" s="140">
        <v>19.420000000000002</v>
      </c>
      <c r="AB27" s="140">
        <v>17.2</v>
      </c>
      <c r="AC27" s="140">
        <v>19.2</v>
      </c>
      <c r="AD27" s="140">
        <v>19.41</v>
      </c>
      <c r="AE27" s="140">
        <v>18.559999999999999</v>
      </c>
      <c r="AF27" s="140">
        <v>16.899999999999999</v>
      </c>
      <c r="AG27" s="140">
        <v>18.54</v>
      </c>
      <c r="AH27" s="140">
        <v>18.78</v>
      </c>
      <c r="AI27" s="140">
        <v>18.079999999999998</v>
      </c>
      <c r="AJ27" s="140">
        <v>15.63</v>
      </c>
      <c r="AK27" s="140">
        <v>17.489999999999998</v>
      </c>
      <c r="AL27" s="140">
        <v>17.98</v>
      </c>
      <c r="AM27" s="140">
        <v>17.12</v>
      </c>
      <c r="AN27" s="140">
        <v>15.59</v>
      </c>
      <c r="AO27" s="140">
        <v>17.489999999999998</v>
      </c>
      <c r="AP27" s="140">
        <v>17.7</v>
      </c>
      <c r="AQ27" s="140">
        <v>16.64</v>
      </c>
      <c r="AR27" s="140">
        <v>14.84</v>
      </c>
      <c r="AS27" s="140">
        <v>17.03</v>
      </c>
      <c r="AT27" s="140">
        <v>17.510000000000002</v>
      </c>
      <c r="AU27" s="140">
        <v>16.14</v>
      </c>
      <c r="AV27" s="140">
        <v>14.03</v>
      </c>
      <c r="AW27" s="140">
        <v>16.12</v>
      </c>
      <c r="AX27" s="140">
        <v>16.62</v>
      </c>
      <c r="AY27" s="140">
        <v>15.26</v>
      </c>
      <c r="AZ27" s="141">
        <v>13.02</v>
      </c>
      <c r="BA27" s="141">
        <v>13.38</v>
      </c>
      <c r="BB27" s="141">
        <v>14.74</v>
      </c>
      <c r="BC27" s="141">
        <v>13.51</v>
      </c>
      <c r="BD27" s="141">
        <v>11.22</v>
      </c>
      <c r="BE27" s="141">
        <v>13.13</v>
      </c>
      <c r="BF27" s="141">
        <v>13.76</v>
      </c>
      <c r="BG27" s="141">
        <v>12.3</v>
      </c>
      <c r="BH27" s="141">
        <v>9.82</v>
      </c>
      <c r="BI27" s="141">
        <v>10.58</v>
      </c>
      <c r="BJ27" s="141">
        <v>11</v>
      </c>
      <c r="BK27" s="141">
        <v>10.4</v>
      </c>
      <c r="BL27" s="141">
        <v>8.86</v>
      </c>
      <c r="BM27" s="141">
        <v>9.7100000000000009</v>
      </c>
      <c r="BN27" s="141">
        <v>9.7899999999999991</v>
      </c>
      <c r="BO27" s="141">
        <v>9.18</v>
      </c>
      <c r="BP27" s="141">
        <v>9.74</v>
      </c>
      <c r="BQ27" s="141">
        <v>10.56</v>
      </c>
      <c r="BR27" s="141">
        <v>10.97</v>
      </c>
      <c r="BS27" s="141">
        <v>9.7100000000000009</v>
      </c>
      <c r="BT27" s="141">
        <v>9.41</v>
      </c>
      <c r="BU27" s="141">
        <v>10.14</v>
      </c>
      <c r="BV27" s="141">
        <v>10.45</v>
      </c>
      <c r="BW27" s="145">
        <v>9.6300000000000008</v>
      </c>
      <c r="BX27" s="140" t="s">
        <v>51</v>
      </c>
      <c r="BY27" s="150">
        <v>-0.33</v>
      </c>
      <c r="BZ27" s="141">
        <v>-0.42</v>
      </c>
      <c r="CA27" s="141">
        <v>-0.52</v>
      </c>
      <c r="CB27" s="145">
        <v>-0.08</v>
      </c>
      <c r="CC27" s="171" t="s">
        <v>51</v>
      </c>
      <c r="CD27" s="151">
        <v>-3.3599999999999998E-2</v>
      </c>
      <c r="CE27" s="147">
        <v>-3.9899999999999998E-2</v>
      </c>
      <c r="CF27" s="147">
        <v>-4.7800000000000002E-2</v>
      </c>
      <c r="CG27" s="149">
        <v>-7.7999999999999996E-3</v>
      </c>
    </row>
    <row r="28" spans="1:85" s="16" customFormat="1" ht="15.75" customHeight="1" x14ac:dyDescent="0.3">
      <c r="A28"/>
      <c r="B28" s="131" t="s">
        <v>125</v>
      </c>
      <c r="C28" s="116" t="s">
        <v>44</v>
      </c>
      <c r="D28" s="140">
        <v>18.21</v>
      </c>
      <c r="E28" s="140">
        <v>20.18</v>
      </c>
      <c r="F28" s="140">
        <v>20.079999999999998</v>
      </c>
      <c r="G28" s="140">
        <v>19.260000000000002</v>
      </c>
      <c r="H28" s="140">
        <v>18.68</v>
      </c>
      <c r="I28" s="140">
        <v>20.64</v>
      </c>
      <c r="J28" s="140">
        <v>20.96</v>
      </c>
      <c r="K28" s="140">
        <v>19.96</v>
      </c>
      <c r="L28" s="140">
        <v>21.98</v>
      </c>
      <c r="M28" s="140">
        <v>23.65</v>
      </c>
      <c r="N28" s="140">
        <v>24.32</v>
      </c>
      <c r="O28" s="140">
        <v>24.03</v>
      </c>
      <c r="P28" s="140">
        <v>20.02</v>
      </c>
      <c r="Q28" s="140">
        <v>21.78</v>
      </c>
      <c r="R28" s="140">
        <v>21.91</v>
      </c>
      <c r="S28" s="140">
        <v>21.05</v>
      </c>
      <c r="T28" s="140">
        <v>22.07</v>
      </c>
      <c r="U28" s="140">
        <v>22.96</v>
      </c>
      <c r="V28" s="140">
        <v>23.11</v>
      </c>
      <c r="W28" s="140">
        <v>22.91</v>
      </c>
      <c r="X28" s="140">
        <v>20.72</v>
      </c>
      <c r="Y28" s="140">
        <v>22.46</v>
      </c>
      <c r="Z28" s="140">
        <v>22.6</v>
      </c>
      <c r="AA28" s="140">
        <v>21.75</v>
      </c>
      <c r="AB28" s="140">
        <v>19.71</v>
      </c>
      <c r="AC28" s="140">
        <v>21.47</v>
      </c>
      <c r="AD28" s="140">
        <v>21.56</v>
      </c>
      <c r="AE28" s="140">
        <v>21.35</v>
      </c>
      <c r="AF28" s="140">
        <v>20.53</v>
      </c>
      <c r="AG28" s="140">
        <v>22.03</v>
      </c>
      <c r="AH28" s="140">
        <v>21.96</v>
      </c>
      <c r="AI28" s="140">
        <v>21.86</v>
      </c>
      <c r="AJ28" s="140">
        <v>19.61</v>
      </c>
      <c r="AK28" s="140">
        <v>21.7</v>
      </c>
      <c r="AL28" s="140">
        <v>22.19</v>
      </c>
      <c r="AM28" s="140">
        <v>21.81</v>
      </c>
      <c r="AN28" s="140">
        <v>20.67</v>
      </c>
      <c r="AO28" s="140">
        <v>22.88</v>
      </c>
      <c r="AP28" s="140">
        <v>22.99</v>
      </c>
      <c r="AQ28" s="140">
        <v>22.07</v>
      </c>
      <c r="AR28" s="140">
        <v>18.77</v>
      </c>
      <c r="AS28" s="140">
        <v>21.36</v>
      </c>
      <c r="AT28" s="140">
        <v>21.69</v>
      </c>
      <c r="AU28" s="140">
        <v>20.39</v>
      </c>
      <c r="AV28" s="140">
        <v>18.399999999999999</v>
      </c>
      <c r="AW28" s="140">
        <v>20.98</v>
      </c>
      <c r="AX28" s="140">
        <v>21.37</v>
      </c>
      <c r="AY28" s="140">
        <v>19.989999999999998</v>
      </c>
      <c r="AZ28" s="141">
        <v>18.3</v>
      </c>
      <c r="BA28" s="141">
        <v>18.670000000000002</v>
      </c>
      <c r="BB28" s="141">
        <v>20.36</v>
      </c>
      <c r="BC28" s="141">
        <v>19.14</v>
      </c>
      <c r="BD28" s="141">
        <v>22.85</v>
      </c>
      <c r="BE28" s="141">
        <v>26.91</v>
      </c>
      <c r="BF28" s="141">
        <v>27.89</v>
      </c>
      <c r="BG28" s="141">
        <v>25.07</v>
      </c>
      <c r="BH28" s="141">
        <v>22.63</v>
      </c>
      <c r="BI28" s="141">
        <v>24.41</v>
      </c>
      <c r="BJ28" s="141">
        <v>25.29</v>
      </c>
      <c r="BK28" s="141">
        <v>23.96</v>
      </c>
      <c r="BL28" s="141">
        <v>21.62</v>
      </c>
      <c r="BM28" s="141">
        <v>23.73</v>
      </c>
      <c r="BN28" s="141">
        <v>23.92</v>
      </c>
      <c r="BO28" s="141">
        <v>22.43</v>
      </c>
      <c r="BP28" s="141">
        <v>22.64</v>
      </c>
      <c r="BQ28" s="141">
        <v>24.58</v>
      </c>
      <c r="BR28" s="141">
        <v>25.5</v>
      </c>
      <c r="BS28" s="141">
        <v>22.58</v>
      </c>
      <c r="BT28" s="141">
        <v>21.85</v>
      </c>
      <c r="BU28" s="141">
        <v>23.58</v>
      </c>
      <c r="BV28" s="141">
        <v>24.25</v>
      </c>
      <c r="BW28" s="145">
        <v>22.37</v>
      </c>
      <c r="BX28" s="140" t="s">
        <v>51</v>
      </c>
      <c r="BY28" s="150">
        <v>-0.8</v>
      </c>
      <c r="BZ28" s="141">
        <v>-1.01</v>
      </c>
      <c r="CA28" s="141">
        <v>-1.25</v>
      </c>
      <c r="CB28" s="145">
        <v>-0.21</v>
      </c>
      <c r="CC28" s="171" t="s">
        <v>51</v>
      </c>
      <c r="CD28" s="151">
        <v>-3.5099999999999999E-2</v>
      </c>
      <c r="CE28" s="147">
        <v>-4.1000000000000002E-2</v>
      </c>
      <c r="CF28" s="147">
        <v>-4.9000000000000002E-2</v>
      </c>
      <c r="CG28" s="149">
        <v>-9.1000000000000004E-3</v>
      </c>
    </row>
    <row r="29" spans="1:85" s="16" customFormat="1" ht="15.75" customHeight="1" x14ac:dyDescent="0.3">
      <c r="A29"/>
      <c r="B29" s="131" t="s">
        <v>126</v>
      </c>
      <c r="C29" s="116" t="s">
        <v>14</v>
      </c>
      <c r="D29" s="140">
        <v>78.38</v>
      </c>
      <c r="E29" s="140">
        <v>71.31</v>
      </c>
      <c r="F29" s="140">
        <v>67.17</v>
      </c>
      <c r="G29" s="140">
        <v>73.11</v>
      </c>
      <c r="H29" s="140">
        <v>73.08</v>
      </c>
      <c r="I29" s="140">
        <v>64.42</v>
      </c>
      <c r="J29" s="140">
        <v>63.37</v>
      </c>
      <c r="K29" s="140">
        <v>78.959999999999994</v>
      </c>
      <c r="L29" s="140">
        <v>90.65</v>
      </c>
      <c r="M29" s="140">
        <v>71.34</v>
      </c>
      <c r="N29" s="140">
        <v>68.83</v>
      </c>
      <c r="O29" s="140">
        <v>90.64</v>
      </c>
      <c r="P29" s="140">
        <v>75.16</v>
      </c>
      <c r="Q29" s="140">
        <v>65.069999999999993</v>
      </c>
      <c r="R29" s="140">
        <v>61.61</v>
      </c>
      <c r="S29" s="140">
        <v>66.239999999999995</v>
      </c>
      <c r="T29" s="140">
        <v>62.33</v>
      </c>
      <c r="U29" s="140">
        <v>55.57</v>
      </c>
      <c r="V29" s="140">
        <v>54.55</v>
      </c>
      <c r="W29" s="140">
        <v>64.83</v>
      </c>
      <c r="X29" s="140">
        <v>58.94</v>
      </c>
      <c r="Y29" s="140">
        <v>51.86</v>
      </c>
      <c r="Z29" s="140">
        <v>49.32</v>
      </c>
      <c r="AA29" s="140">
        <v>53.45</v>
      </c>
      <c r="AB29" s="140">
        <v>60.53</v>
      </c>
      <c r="AC29" s="140">
        <v>53.66</v>
      </c>
      <c r="AD29" s="140">
        <v>52.57</v>
      </c>
      <c r="AE29" s="140">
        <v>55.82</v>
      </c>
      <c r="AF29" s="140">
        <v>43.43</v>
      </c>
      <c r="AG29" s="140">
        <v>43.56</v>
      </c>
      <c r="AH29" s="140">
        <v>44.03</v>
      </c>
      <c r="AI29" s="140">
        <v>45.15</v>
      </c>
      <c r="AJ29" s="140">
        <v>45.76</v>
      </c>
      <c r="AK29" s="140">
        <v>43.95</v>
      </c>
      <c r="AL29" s="140">
        <v>44.56</v>
      </c>
      <c r="AM29" s="140">
        <v>48.35</v>
      </c>
      <c r="AN29" s="140">
        <v>41.01</v>
      </c>
      <c r="AO29" s="140">
        <v>40.75</v>
      </c>
      <c r="AP29" s="140">
        <v>41.22</v>
      </c>
      <c r="AQ29" s="140">
        <v>41.78</v>
      </c>
      <c r="AR29" s="140">
        <v>39.65</v>
      </c>
      <c r="AS29" s="140">
        <v>39.74</v>
      </c>
      <c r="AT29" s="140">
        <v>40.54</v>
      </c>
      <c r="AU29" s="140">
        <v>40.72</v>
      </c>
      <c r="AV29" s="140">
        <v>37.31</v>
      </c>
      <c r="AW29" s="140">
        <v>38.619999999999997</v>
      </c>
      <c r="AX29" s="140">
        <v>39.28</v>
      </c>
      <c r="AY29" s="140">
        <v>38.76</v>
      </c>
      <c r="AZ29" s="141">
        <v>46.42</v>
      </c>
      <c r="BA29" s="141">
        <v>40.31</v>
      </c>
      <c r="BB29" s="141">
        <v>42.15</v>
      </c>
      <c r="BC29" s="141">
        <v>44.95</v>
      </c>
      <c r="BD29" s="141">
        <v>42.45</v>
      </c>
      <c r="BE29" s="141">
        <v>41.09</v>
      </c>
      <c r="BF29" s="141">
        <v>40.99</v>
      </c>
      <c r="BG29" s="141">
        <v>42.04</v>
      </c>
      <c r="BH29" s="141">
        <v>39.51</v>
      </c>
      <c r="BI29" s="141">
        <v>35.17</v>
      </c>
      <c r="BJ29" s="141">
        <v>34.89</v>
      </c>
      <c r="BK29" s="141">
        <v>37.659999999999997</v>
      </c>
      <c r="BL29" s="141">
        <v>35.35</v>
      </c>
      <c r="BM29" s="141">
        <v>33.01</v>
      </c>
      <c r="BN29" s="141">
        <v>32.39</v>
      </c>
      <c r="BO29" s="141">
        <v>34.17</v>
      </c>
      <c r="BP29" s="141">
        <v>41.65</v>
      </c>
      <c r="BQ29" s="141">
        <v>39.72</v>
      </c>
      <c r="BR29" s="141">
        <v>39.86</v>
      </c>
      <c r="BS29" s="141">
        <v>39.33</v>
      </c>
      <c r="BT29" s="141">
        <v>40.15</v>
      </c>
      <c r="BU29" s="141">
        <v>38.08</v>
      </c>
      <c r="BV29" s="141">
        <v>37.82</v>
      </c>
      <c r="BW29" s="145">
        <v>38.619999999999997</v>
      </c>
      <c r="BX29" s="140" t="s">
        <v>51</v>
      </c>
      <c r="BY29" s="150">
        <v>-1.5</v>
      </c>
      <c r="BZ29" s="141">
        <v>-1.64</v>
      </c>
      <c r="CA29" s="141">
        <v>-2.04</v>
      </c>
      <c r="CB29" s="145">
        <v>-0.71</v>
      </c>
      <c r="CC29" s="171" t="s">
        <v>51</v>
      </c>
      <c r="CD29" s="151">
        <v>-3.5999999999999997E-2</v>
      </c>
      <c r="CE29" s="147">
        <v>-4.1300000000000003E-2</v>
      </c>
      <c r="CF29" s="147">
        <v>-5.11E-2</v>
      </c>
      <c r="CG29" s="149">
        <v>-1.7999999999999999E-2</v>
      </c>
    </row>
    <row r="30" spans="1:85" s="16" customFormat="1" ht="15.75" customHeight="1" x14ac:dyDescent="0.3">
      <c r="A30"/>
      <c r="B30" s="131" t="s">
        <v>127</v>
      </c>
      <c r="C30" s="116" t="s">
        <v>45</v>
      </c>
      <c r="D30" s="140">
        <v>112.23</v>
      </c>
      <c r="E30" s="140">
        <v>121.7</v>
      </c>
      <c r="F30" s="140">
        <v>119.71</v>
      </c>
      <c r="G30" s="140">
        <v>114.92</v>
      </c>
      <c r="H30" s="140">
        <v>104.62</v>
      </c>
      <c r="I30" s="140">
        <v>115.57</v>
      </c>
      <c r="J30" s="140">
        <v>116.93</v>
      </c>
      <c r="K30" s="140">
        <v>112.87</v>
      </c>
      <c r="L30" s="140">
        <v>105.1</v>
      </c>
      <c r="M30" s="140">
        <v>110.93</v>
      </c>
      <c r="N30" s="140">
        <v>112.35</v>
      </c>
      <c r="O30" s="140">
        <v>112.99</v>
      </c>
      <c r="P30" s="140">
        <v>108.37</v>
      </c>
      <c r="Q30" s="140">
        <v>115.06</v>
      </c>
      <c r="R30" s="140">
        <v>113.83</v>
      </c>
      <c r="S30" s="140">
        <v>109.58</v>
      </c>
      <c r="T30" s="140">
        <v>100.51</v>
      </c>
      <c r="U30" s="140">
        <v>103.78</v>
      </c>
      <c r="V30" s="140">
        <v>103.95</v>
      </c>
      <c r="W30" s="140">
        <v>103.83</v>
      </c>
      <c r="X30" s="140">
        <v>97.56</v>
      </c>
      <c r="Y30" s="140">
        <v>103.57</v>
      </c>
      <c r="Z30" s="140">
        <v>103.59</v>
      </c>
      <c r="AA30" s="140">
        <v>99.86</v>
      </c>
      <c r="AB30" s="140">
        <v>93.05</v>
      </c>
      <c r="AC30" s="140">
        <v>99.95</v>
      </c>
      <c r="AD30" s="140">
        <v>99.84</v>
      </c>
      <c r="AE30" s="140">
        <v>98.22</v>
      </c>
      <c r="AF30" s="140">
        <v>85.85</v>
      </c>
      <c r="AG30" s="140">
        <v>93.08</v>
      </c>
      <c r="AH30" s="140">
        <v>93.49</v>
      </c>
      <c r="AI30" s="140">
        <v>91.6</v>
      </c>
      <c r="AJ30" s="140">
        <v>78.5</v>
      </c>
      <c r="AK30" s="140">
        <v>87.37</v>
      </c>
      <c r="AL30" s="140">
        <v>89.6</v>
      </c>
      <c r="AM30" s="140">
        <v>86.74</v>
      </c>
      <c r="AN30" s="140">
        <v>77.83</v>
      </c>
      <c r="AO30" s="140">
        <v>86.56</v>
      </c>
      <c r="AP30" s="140">
        <v>87.2</v>
      </c>
      <c r="AQ30" s="140">
        <v>83.1</v>
      </c>
      <c r="AR30" s="140">
        <v>73.48</v>
      </c>
      <c r="AS30" s="140">
        <v>83.87</v>
      </c>
      <c r="AT30" s="140">
        <v>85.55</v>
      </c>
      <c r="AU30" s="140">
        <v>79.84</v>
      </c>
      <c r="AV30" s="140">
        <v>73.75</v>
      </c>
      <c r="AW30" s="140">
        <v>84.26</v>
      </c>
      <c r="AX30" s="140">
        <v>86.06</v>
      </c>
      <c r="AY30" s="140">
        <v>80.16</v>
      </c>
      <c r="AZ30" s="141">
        <v>71.56</v>
      </c>
      <c r="BA30" s="141">
        <v>72.89</v>
      </c>
      <c r="BB30" s="141">
        <v>79.25</v>
      </c>
      <c r="BC30" s="141">
        <v>75.05</v>
      </c>
      <c r="BD30" s="141">
        <v>55.7</v>
      </c>
      <c r="BE30" s="141">
        <v>65.17</v>
      </c>
      <c r="BF30" s="141">
        <v>66.959999999999994</v>
      </c>
      <c r="BG30" s="141">
        <v>60.9</v>
      </c>
      <c r="BH30" s="141">
        <v>51.45</v>
      </c>
      <c r="BI30" s="141">
        <v>54.46</v>
      </c>
      <c r="BJ30" s="141">
        <v>56.06</v>
      </c>
      <c r="BK30" s="141">
        <v>54.05</v>
      </c>
      <c r="BL30" s="141">
        <v>49.44</v>
      </c>
      <c r="BM30" s="141">
        <v>53.44</v>
      </c>
      <c r="BN30" s="141">
        <v>53.58</v>
      </c>
      <c r="BO30" s="141">
        <v>51.29</v>
      </c>
      <c r="BP30" s="141">
        <v>59.37</v>
      </c>
      <c r="BQ30" s="141">
        <v>63.88</v>
      </c>
      <c r="BR30" s="141">
        <v>65.77</v>
      </c>
      <c r="BS30" s="141">
        <v>59.08</v>
      </c>
      <c r="BT30" s="141">
        <v>56.9</v>
      </c>
      <c r="BU30" s="141">
        <v>61</v>
      </c>
      <c r="BV30" s="141">
        <v>62.19</v>
      </c>
      <c r="BW30" s="145">
        <v>58.15</v>
      </c>
      <c r="BX30" s="140" t="s">
        <v>51</v>
      </c>
      <c r="BY30" s="150">
        <v>-2.4700000000000002</v>
      </c>
      <c r="BZ30" s="141">
        <v>-2.88</v>
      </c>
      <c r="CA30" s="141">
        <v>-3.58</v>
      </c>
      <c r="CB30" s="145">
        <v>-0.94</v>
      </c>
      <c r="CC30" s="171" t="s">
        <v>51</v>
      </c>
      <c r="CD30" s="151">
        <v>-4.1599999999999998E-2</v>
      </c>
      <c r="CE30" s="147">
        <v>-4.4999999999999998E-2</v>
      </c>
      <c r="CF30" s="147">
        <v>-5.4399999999999997E-2</v>
      </c>
      <c r="CG30" s="149">
        <v>-1.5800000000000002E-2</v>
      </c>
    </row>
    <row r="31" spans="1:85" s="16" customFormat="1" ht="15.75" customHeight="1" x14ac:dyDescent="0.3">
      <c r="A31"/>
      <c r="B31" s="131" t="s">
        <v>399</v>
      </c>
      <c r="C31" s="116" t="s">
        <v>15</v>
      </c>
      <c r="D31" s="140">
        <v>21.26</v>
      </c>
      <c r="E31" s="140">
        <v>23.75</v>
      </c>
      <c r="F31" s="140">
        <v>23.87</v>
      </c>
      <c r="G31" s="140">
        <v>22.35</v>
      </c>
      <c r="H31" s="140">
        <v>20.99</v>
      </c>
      <c r="I31" s="140">
        <v>23.61</v>
      </c>
      <c r="J31" s="140">
        <v>24.14</v>
      </c>
      <c r="K31" s="140">
        <v>22.26</v>
      </c>
      <c r="L31" s="140">
        <v>20.32</v>
      </c>
      <c r="M31" s="140">
        <v>22.24</v>
      </c>
      <c r="N31" s="140">
        <v>23.05</v>
      </c>
      <c r="O31" s="140">
        <v>21.97</v>
      </c>
      <c r="P31" s="140">
        <v>20.77</v>
      </c>
      <c r="Q31" s="140">
        <v>23.15</v>
      </c>
      <c r="R31" s="140">
        <v>23.39</v>
      </c>
      <c r="S31" s="140">
        <v>21.61</v>
      </c>
      <c r="T31" s="140">
        <v>19.63</v>
      </c>
      <c r="U31" s="140">
        <v>21</v>
      </c>
      <c r="V31" s="140">
        <v>21.41</v>
      </c>
      <c r="W31" s="140">
        <v>20.21</v>
      </c>
      <c r="X31" s="140">
        <v>18.36</v>
      </c>
      <c r="Y31" s="140">
        <v>20.41</v>
      </c>
      <c r="Z31" s="140">
        <v>20.85</v>
      </c>
      <c r="AA31" s="140">
        <v>19.18</v>
      </c>
      <c r="AB31" s="140">
        <v>17.670000000000002</v>
      </c>
      <c r="AC31" s="140">
        <v>19.809999999999999</v>
      </c>
      <c r="AD31" s="140">
        <v>20.14</v>
      </c>
      <c r="AE31" s="140">
        <v>18.97</v>
      </c>
      <c r="AF31" s="140">
        <v>17.55</v>
      </c>
      <c r="AG31" s="140">
        <v>19.440000000000001</v>
      </c>
      <c r="AH31" s="140">
        <v>19.829999999999998</v>
      </c>
      <c r="AI31" s="140">
        <v>18.809999999999999</v>
      </c>
      <c r="AJ31" s="140">
        <v>16.34</v>
      </c>
      <c r="AK31" s="140">
        <v>18.37</v>
      </c>
      <c r="AL31" s="140">
        <v>18.91</v>
      </c>
      <c r="AM31" s="140">
        <v>17.78</v>
      </c>
      <c r="AN31" s="140">
        <v>15.97</v>
      </c>
      <c r="AO31" s="140">
        <v>18</v>
      </c>
      <c r="AP31" s="140">
        <v>18.28</v>
      </c>
      <c r="AQ31" s="140">
        <v>17.02</v>
      </c>
      <c r="AR31" s="140">
        <v>15.2</v>
      </c>
      <c r="AS31" s="140">
        <v>17.45</v>
      </c>
      <c r="AT31" s="140">
        <v>17.98</v>
      </c>
      <c r="AU31" s="140">
        <v>16.52</v>
      </c>
      <c r="AV31" s="140">
        <v>14.78</v>
      </c>
      <c r="AW31" s="140">
        <v>16.97</v>
      </c>
      <c r="AX31" s="140">
        <v>17.48</v>
      </c>
      <c r="AY31" s="140">
        <v>16.07</v>
      </c>
      <c r="AZ31" s="141">
        <v>14.28</v>
      </c>
      <c r="BA31" s="141">
        <v>14.63</v>
      </c>
      <c r="BB31" s="141">
        <v>16.04</v>
      </c>
      <c r="BC31" s="141">
        <v>14.86</v>
      </c>
      <c r="BD31" s="141">
        <v>12.84</v>
      </c>
      <c r="BE31" s="141">
        <v>15.11</v>
      </c>
      <c r="BF31" s="141">
        <v>15.63</v>
      </c>
      <c r="BG31" s="141">
        <v>14.08</v>
      </c>
      <c r="BH31" s="141">
        <v>11.77</v>
      </c>
      <c r="BI31" s="141">
        <v>12.58</v>
      </c>
      <c r="BJ31" s="141">
        <v>12.98</v>
      </c>
      <c r="BK31" s="141">
        <v>12.42</v>
      </c>
      <c r="BL31" s="141">
        <v>11.26</v>
      </c>
      <c r="BM31" s="141">
        <v>12.22</v>
      </c>
      <c r="BN31" s="141">
        <v>12.27</v>
      </c>
      <c r="BO31" s="141">
        <v>11.68</v>
      </c>
      <c r="BP31" s="141">
        <v>13.62</v>
      </c>
      <c r="BQ31" s="141">
        <v>14.68</v>
      </c>
      <c r="BR31" s="141">
        <v>15.14</v>
      </c>
      <c r="BS31" s="141">
        <v>13.56</v>
      </c>
      <c r="BT31" s="141">
        <v>13.07</v>
      </c>
      <c r="BU31" s="141">
        <v>14.03</v>
      </c>
      <c r="BV31" s="141">
        <v>14.33</v>
      </c>
      <c r="BW31" s="145">
        <v>13.36</v>
      </c>
      <c r="BX31" s="140" t="s">
        <v>51</v>
      </c>
      <c r="BY31" s="150">
        <v>-0.55000000000000004</v>
      </c>
      <c r="BZ31" s="141">
        <v>-0.65</v>
      </c>
      <c r="CA31" s="141">
        <v>-0.81</v>
      </c>
      <c r="CB31" s="145">
        <v>-0.2</v>
      </c>
      <c r="CC31" s="171" t="s">
        <v>51</v>
      </c>
      <c r="CD31" s="151">
        <v>-4.0500000000000001E-2</v>
      </c>
      <c r="CE31" s="147">
        <v>-4.4400000000000002E-2</v>
      </c>
      <c r="CF31" s="147">
        <v>-5.3499999999999999E-2</v>
      </c>
      <c r="CG31" s="149">
        <v>-1.46E-2</v>
      </c>
    </row>
    <row r="32" spans="1:85" s="16" customFormat="1" ht="15.75" customHeight="1" x14ac:dyDescent="0.3">
      <c r="A32"/>
      <c r="B32" s="131" t="s">
        <v>128</v>
      </c>
      <c r="C32" s="116" t="s">
        <v>46</v>
      </c>
      <c r="D32" s="140">
        <v>105.68</v>
      </c>
      <c r="E32" s="140">
        <v>116.84</v>
      </c>
      <c r="F32" s="140">
        <v>114.7</v>
      </c>
      <c r="G32" s="140">
        <v>112.3</v>
      </c>
      <c r="H32" s="140">
        <v>108.54</v>
      </c>
      <c r="I32" s="140">
        <v>119.26</v>
      </c>
      <c r="J32" s="140">
        <v>120.32</v>
      </c>
      <c r="K32" s="140">
        <v>117.23</v>
      </c>
      <c r="L32" s="140">
        <v>120.57</v>
      </c>
      <c r="M32" s="140">
        <v>129.9</v>
      </c>
      <c r="N32" s="140">
        <v>132.32</v>
      </c>
      <c r="O32" s="140">
        <v>133.71</v>
      </c>
      <c r="P32" s="140">
        <v>126.82</v>
      </c>
      <c r="Q32" s="140">
        <v>137.68</v>
      </c>
      <c r="R32" s="140">
        <v>138.02000000000001</v>
      </c>
      <c r="S32" s="140">
        <v>134.24</v>
      </c>
      <c r="T32" s="140">
        <v>123.29</v>
      </c>
      <c r="U32" s="140">
        <v>128.19</v>
      </c>
      <c r="V32" s="140">
        <v>128.58000000000001</v>
      </c>
      <c r="W32" s="140">
        <v>128.09</v>
      </c>
      <c r="X32" s="140">
        <v>128.74</v>
      </c>
      <c r="Y32" s="140">
        <v>139.62</v>
      </c>
      <c r="Z32" s="140">
        <v>140.18</v>
      </c>
      <c r="AA32" s="140">
        <v>135.41</v>
      </c>
      <c r="AB32" s="140">
        <v>111.89</v>
      </c>
      <c r="AC32" s="140">
        <v>122.5</v>
      </c>
      <c r="AD32" s="140">
        <v>122.84</v>
      </c>
      <c r="AE32" s="140">
        <v>121.56</v>
      </c>
      <c r="AF32" s="140">
        <v>116.43</v>
      </c>
      <c r="AG32" s="140">
        <v>124.89</v>
      </c>
      <c r="AH32" s="140">
        <v>124.52</v>
      </c>
      <c r="AI32" s="140">
        <v>123.95</v>
      </c>
      <c r="AJ32" s="140">
        <v>109.94</v>
      </c>
      <c r="AK32" s="140">
        <v>121.46</v>
      </c>
      <c r="AL32" s="140">
        <v>124.16</v>
      </c>
      <c r="AM32" s="140">
        <v>122.08</v>
      </c>
      <c r="AN32" s="140">
        <v>110.08</v>
      </c>
      <c r="AO32" s="140">
        <v>121.23</v>
      </c>
      <c r="AP32" s="140">
        <v>121.51</v>
      </c>
      <c r="AQ32" s="140">
        <v>117.43</v>
      </c>
      <c r="AR32" s="140">
        <v>110.92</v>
      </c>
      <c r="AS32" s="140">
        <v>125.89</v>
      </c>
      <c r="AT32" s="140">
        <v>127.46</v>
      </c>
      <c r="AU32" s="140">
        <v>120.39</v>
      </c>
      <c r="AV32" s="140">
        <v>114.16</v>
      </c>
      <c r="AW32" s="140">
        <v>129.59</v>
      </c>
      <c r="AX32" s="140">
        <v>131.24</v>
      </c>
      <c r="AY32" s="140">
        <v>123.91</v>
      </c>
      <c r="AZ32" s="141">
        <v>113.56</v>
      </c>
      <c r="BA32" s="141">
        <v>114.66</v>
      </c>
      <c r="BB32" s="141">
        <v>123.05</v>
      </c>
      <c r="BC32" s="141">
        <v>120.19</v>
      </c>
      <c r="BD32" s="141">
        <v>109.49</v>
      </c>
      <c r="BE32" s="141">
        <v>127</v>
      </c>
      <c r="BF32" s="141">
        <v>127.95</v>
      </c>
      <c r="BG32" s="141">
        <v>118.96</v>
      </c>
      <c r="BH32" s="141">
        <v>108.94</v>
      </c>
      <c r="BI32" s="141">
        <v>112.73</v>
      </c>
      <c r="BJ32" s="141">
        <v>114.87</v>
      </c>
      <c r="BK32" s="141">
        <v>113.27</v>
      </c>
      <c r="BL32" s="141">
        <v>106.9</v>
      </c>
      <c r="BM32" s="141">
        <v>113.61</v>
      </c>
      <c r="BN32" s="141">
        <v>113.22</v>
      </c>
      <c r="BO32" s="141">
        <v>110.91</v>
      </c>
      <c r="BP32" s="141">
        <v>134.81</v>
      </c>
      <c r="BQ32" s="141">
        <v>143.68</v>
      </c>
      <c r="BR32" s="141">
        <v>146.66</v>
      </c>
      <c r="BS32" s="141">
        <v>133.88999999999999</v>
      </c>
      <c r="BT32" s="141">
        <v>128.27000000000001</v>
      </c>
      <c r="BU32" s="141">
        <v>136.55000000000001</v>
      </c>
      <c r="BV32" s="141">
        <v>137.84</v>
      </c>
      <c r="BW32" s="145">
        <v>130.82</v>
      </c>
      <c r="BX32" s="140" t="s">
        <v>51</v>
      </c>
      <c r="BY32" s="150">
        <v>-6.54</v>
      </c>
      <c r="BZ32" s="141">
        <v>-7.13</v>
      </c>
      <c r="CA32" s="141">
        <v>-8.82</v>
      </c>
      <c r="CB32" s="145">
        <v>-3.07</v>
      </c>
      <c r="CC32" s="171" t="s">
        <v>51</v>
      </c>
      <c r="CD32" s="151">
        <v>-4.8500000000000001E-2</v>
      </c>
      <c r="CE32" s="147">
        <v>-4.9599999999999998E-2</v>
      </c>
      <c r="CF32" s="147">
        <v>-6.0199999999999997E-2</v>
      </c>
      <c r="CG32" s="149">
        <v>-2.29E-2</v>
      </c>
    </row>
    <row r="33" spans="1:85" s="16" customFormat="1" ht="15.75" customHeight="1" x14ac:dyDescent="0.3">
      <c r="A33"/>
      <c r="B33" s="131" t="s">
        <v>129</v>
      </c>
      <c r="C33" s="116" t="s">
        <v>16</v>
      </c>
      <c r="D33" s="140">
        <v>16.98</v>
      </c>
      <c r="E33" s="140">
        <v>18.29</v>
      </c>
      <c r="F33" s="140">
        <v>18.010000000000002</v>
      </c>
      <c r="G33" s="140">
        <v>17.38</v>
      </c>
      <c r="H33" s="140">
        <v>16.82</v>
      </c>
      <c r="I33" s="140">
        <v>18.43</v>
      </c>
      <c r="J33" s="140">
        <v>18.670000000000002</v>
      </c>
      <c r="K33" s="140">
        <v>18.079999999999998</v>
      </c>
      <c r="L33" s="140">
        <v>17.72</v>
      </c>
      <c r="M33" s="140">
        <v>18.5</v>
      </c>
      <c r="N33" s="140">
        <v>18.809999999999999</v>
      </c>
      <c r="O33" s="140">
        <v>18.989999999999998</v>
      </c>
      <c r="P33" s="140">
        <v>17.23</v>
      </c>
      <c r="Q33" s="140">
        <v>18.559999999999999</v>
      </c>
      <c r="R33" s="140">
        <v>18.54</v>
      </c>
      <c r="S33" s="140">
        <v>17.57</v>
      </c>
      <c r="T33" s="140">
        <v>16.510000000000002</v>
      </c>
      <c r="U33" s="140">
        <v>17.32</v>
      </c>
      <c r="V33" s="140">
        <v>17.52</v>
      </c>
      <c r="W33" s="140">
        <v>17.04</v>
      </c>
      <c r="X33" s="140">
        <v>16.170000000000002</v>
      </c>
      <c r="Y33" s="140">
        <v>17.55</v>
      </c>
      <c r="Z33" s="140">
        <v>17.75</v>
      </c>
      <c r="AA33" s="140">
        <v>16.690000000000001</v>
      </c>
      <c r="AB33" s="140">
        <v>15.71</v>
      </c>
      <c r="AC33" s="140">
        <v>17.2</v>
      </c>
      <c r="AD33" s="140">
        <v>17.34</v>
      </c>
      <c r="AE33" s="140">
        <v>16.64</v>
      </c>
      <c r="AF33" s="140">
        <v>15.11</v>
      </c>
      <c r="AG33" s="140">
        <v>16.64</v>
      </c>
      <c r="AH33" s="140">
        <v>16.899999999999999</v>
      </c>
      <c r="AI33" s="140">
        <v>16.18</v>
      </c>
      <c r="AJ33" s="140">
        <v>13.94</v>
      </c>
      <c r="AK33" s="140">
        <v>15.64</v>
      </c>
      <c r="AL33" s="140">
        <v>16.09</v>
      </c>
      <c r="AM33" s="140">
        <v>15.22</v>
      </c>
      <c r="AN33" s="140">
        <v>13.77</v>
      </c>
      <c r="AO33" s="140">
        <v>15.5</v>
      </c>
      <c r="AP33" s="140">
        <v>15.72</v>
      </c>
      <c r="AQ33" s="140">
        <v>14.69</v>
      </c>
      <c r="AR33" s="140">
        <v>13.37</v>
      </c>
      <c r="AS33" s="140">
        <v>15.34</v>
      </c>
      <c r="AT33" s="140">
        <v>15.79</v>
      </c>
      <c r="AU33" s="140">
        <v>14.53</v>
      </c>
      <c r="AV33" s="140">
        <v>13.39</v>
      </c>
      <c r="AW33" s="140">
        <v>15.37</v>
      </c>
      <c r="AX33" s="140">
        <v>15.82</v>
      </c>
      <c r="AY33" s="140">
        <v>14.56</v>
      </c>
      <c r="AZ33" s="141">
        <v>13.11</v>
      </c>
      <c r="BA33" s="141">
        <v>13.44</v>
      </c>
      <c r="BB33" s="141">
        <v>14.74</v>
      </c>
      <c r="BC33" s="141">
        <v>13.64</v>
      </c>
      <c r="BD33" s="141">
        <v>12.18</v>
      </c>
      <c r="BE33" s="141">
        <v>14.27</v>
      </c>
      <c r="BF33" s="141">
        <v>14.79</v>
      </c>
      <c r="BG33" s="141">
        <v>13.34</v>
      </c>
      <c r="BH33" s="141">
        <v>11.49</v>
      </c>
      <c r="BI33" s="141">
        <v>12.24</v>
      </c>
      <c r="BJ33" s="141">
        <v>12.64</v>
      </c>
      <c r="BK33" s="141">
        <v>12.1</v>
      </c>
      <c r="BL33" s="141">
        <v>11.11</v>
      </c>
      <c r="BM33" s="141">
        <v>12.06</v>
      </c>
      <c r="BN33" s="141">
        <v>12.11</v>
      </c>
      <c r="BO33" s="141">
        <v>11.52</v>
      </c>
      <c r="BP33" s="141">
        <v>13.31</v>
      </c>
      <c r="BQ33" s="141">
        <v>14.36</v>
      </c>
      <c r="BR33" s="141">
        <v>14.83</v>
      </c>
      <c r="BS33" s="141">
        <v>13.25</v>
      </c>
      <c r="BT33" s="141">
        <v>12.79</v>
      </c>
      <c r="BU33" s="141">
        <v>13.74</v>
      </c>
      <c r="BV33" s="141">
        <v>14.05</v>
      </c>
      <c r="BW33" s="145">
        <v>13.08</v>
      </c>
      <c r="BX33" s="140" t="s">
        <v>51</v>
      </c>
      <c r="BY33" s="150">
        <v>-0.52</v>
      </c>
      <c r="BZ33" s="141">
        <v>-0.62</v>
      </c>
      <c r="CA33" s="141">
        <v>-0.77</v>
      </c>
      <c r="CB33" s="145">
        <v>-0.17</v>
      </c>
      <c r="CC33" s="171" t="s">
        <v>51</v>
      </c>
      <c r="CD33" s="151">
        <v>-3.9E-2</v>
      </c>
      <c r="CE33" s="147">
        <v>-4.3299999999999998E-2</v>
      </c>
      <c r="CF33" s="147">
        <v>-5.2200000000000003E-2</v>
      </c>
      <c r="CG33" s="149">
        <v>-1.3100000000000001E-2</v>
      </c>
    </row>
    <row r="34" spans="1:85" s="16" customFormat="1" ht="15.75" customHeight="1" x14ac:dyDescent="0.3">
      <c r="A34"/>
      <c r="B34" s="131" t="s">
        <v>130</v>
      </c>
      <c r="C34" s="116" t="s">
        <v>17</v>
      </c>
      <c r="D34" s="140">
        <v>39.89</v>
      </c>
      <c r="E34" s="140">
        <v>41.53</v>
      </c>
      <c r="F34" s="140">
        <v>41.65</v>
      </c>
      <c r="G34" s="140">
        <v>40.619999999999997</v>
      </c>
      <c r="H34" s="140">
        <v>36.81</v>
      </c>
      <c r="I34" s="140">
        <v>38.51</v>
      </c>
      <c r="J34" s="140">
        <v>38.86</v>
      </c>
      <c r="K34" s="140">
        <v>37.590000000000003</v>
      </c>
      <c r="L34" s="140">
        <v>39.630000000000003</v>
      </c>
      <c r="M34" s="140">
        <v>40.840000000000003</v>
      </c>
      <c r="N34" s="140">
        <v>41.4</v>
      </c>
      <c r="O34" s="140">
        <v>40.65</v>
      </c>
      <c r="P34" s="140">
        <v>34.229999999999997</v>
      </c>
      <c r="Q34" s="140">
        <v>35.78</v>
      </c>
      <c r="R34" s="140">
        <v>35.96</v>
      </c>
      <c r="S34" s="140">
        <v>34.770000000000003</v>
      </c>
      <c r="T34" s="140">
        <v>33.659999999999997</v>
      </c>
      <c r="U34" s="140">
        <v>34.619999999999997</v>
      </c>
      <c r="V34" s="140">
        <v>34.92</v>
      </c>
      <c r="W34" s="140">
        <v>34.04</v>
      </c>
      <c r="X34" s="140">
        <v>29.37</v>
      </c>
      <c r="Y34" s="140">
        <v>30.8</v>
      </c>
      <c r="Z34" s="140">
        <v>31.11</v>
      </c>
      <c r="AA34" s="140">
        <v>29.93</v>
      </c>
      <c r="AB34" s="140">
        <v>30.57</v>
      </c>
      <c r="AC34" s="140">
        <v>32.04</v>
      </c>
      <c r="AD34" s="140">
        <v>32.28</v>
      </c>
      <c r="AE34" s="140">
        <v>31.44</v>
      </c>
      <c r="AF34" s="140">
        <v>31.08</v>
      </c>
      <c r="AG34" s="140">
        <v>32.340000000000003</v>
      </c>
      <c r="AH34" s="140">
        <v>32.61</v>
      </c>
      <c r="AI34" s="140">
        <v>31.9</v>
      </c>
      <c r="AJ34" s="140">
        <v>27.92</v>
      </c>
      <c r="AK34" s="140">
        <v>29.3</v>
      </c>
      <c r="AL34" s="140">
        <v>29.66</v>
      </c>
      <c r="AM34" s="140">
        <v>28.87</v>
      </c>
      <c r="AN34" s="140">
        <v>36.700000000000003</v>
      </c>
      <c r="AO34" s="140">
        <v>38.1</v>
      </c>
      <c r="AP34" s="140">
        <v>38.299999999999997</v>
      </c>
      <c r="AQ34" s="140">
        <v>37.409999999999997</v>
      </c>
      <c r="AR34" s="140">
        <v>29.6</v>
      </c>
      <c r="AS34" s="140">
        <v>31.09</v>
      </c>
      <c r="AT34" s="140">
        <v>31.48</v>
      </c>
      <c r="AU34" s="140">
        <v>30.46</v>
      </c>
      <c r="AV34" s="140">
        <v>28.14</v>
      </c>
      <c r="AW34" s="140">
        <v>29.58</v>
      </c>
      <c r="AX34" s="140">
        <v>29.96</v>
      </c>
      <c r="AY34" s="140">
        <v>28.97</v>
      </c>
      <c r="AZ34" s="141">
        <v>27.12</v>
      </c>
      <c r="BA34" s="141">
        <v>27.39</v>
      </c>
      <c r="BB34" s="141">
        <v>28.38</v>
      </c>
      <c r="BC34" s="141">
        <v>27.44</v>
      </c>
      <c r="BD34" s="141">
        <v>25.4</v>
      </c>
      <c r="BE34" s="141">
        <v>26.87</v>
      </c>
      <c r="BF34" s="141">
        <v>27.33</v>
      </c>
      <c r="BG34" s="141">
        <v>26.22</v>
      </c>
      <c r="BH34" s="141">
        <v>23.83</v>
      </c>
      <c r="BI34" s="141">
        <v>24.42</v>
      </c>
      <c r="BJ34" s="141">
        <v>24.72</v>
      </c>
      <c r="BK34" s="141">
        <v>24.27</v>
      </c>
      <c r="BL34" s="141">
        <v>22.76</v>
      </c>
      <c r="BM34" s="141">
        <v>23.43</v>
      </c>
      <c r="BN34" s="141">
        <v>23.49</v>
      </c>
      <c r="BO34" s="141">
        <v>23.03</v>
      </c>
      <c r="BP34" s="141">
        <v>23.12</v>
      </c>
      <c r="BQ34" s="141">
        <v>23.82</v>
      </c>
      <c r="BR34" s="141">
        <v>24.15</v>
      </c>
      <c r="BS34" s="141">
        <v>23.09</v>
      </c>
      <c r="BT34" s="141">
        <v>22.83</v>
      </c>
      <c r="BU34" s="141">
        <v>23.45</v>
      </c>
      <c r="BV34" s="141">
        <v>23.7</v>
      </c>
      <c r="BW34" s="145">
        <v>23.02</v>
      </c>
      <c r="BX34" s="140" t="s">
        <v>51</v>
      </c>
      <c r="BY34" s="150">
        <v>-0.28999999999999998</v>
      </c>
      <c r="BZ34" s="141">
        <v>-0.37</v>
      </c>
      <c r="CA34" s="141">
        <v>-0.46</v>
      </c>
      <c r="CB34" s="145">
        <v>-0.08</v>
      </c>
      <c r="CC34" s="171" t="s">
        <v>51</v>
      </c>
      <c r="CD34" s="151">
        <v>-1.2500000000000001E-2</v>
      </c>
      <c r="CE34" s="147">
        <v>-1.54E-2</v>
      </c>
      <c r="CF34" s="147">
        <v>-1.89E-2</v>
      </c>
      <c r="CG34" s="149">
        <v>-3.3E-3</v>
      </c>
    </row>
    <row r="35" spans="1:85" s="16" customFormat="1" ht="15.75" customHeight="1" x14ac:dyDescent="0.3">
      <c r="A35"/>
      <c r="B35" s="131" t="s">
        <v>131</v>
      </c>
      <c r="C35" s="116" t="s">
        <v>18</v>
      </c>
      <c r="D35" s="140">
        <v>6.9</v>
      </c>
      <c r="E35" s="140">
        <v>7.53</v>
      </c>
      <c r="F35" s="140">
        <v>7.5</v>
      </c>
      <c r="G35" s="140">
        <v>7.32</v>
      </c>
      <c r="H35" s="140">
        <v>7.12</v>
      </c>
      <c r="I35" s="140">
        <v>7.71</v>
      </c>
      <c r="J35" s="140">
        <v>7.84</v>
      </c>
      <c r="K35" s="140">
        <v>7.56</v>
      </c>
      <c r="L35" s="140">
        <v>7.65</v>
      </c>
      <c r="M35" s="140">
        <v>7.98</v>
      </c>
      <c r="N35" s="140">
        <v>8.25</v>
      </c>
      <c r="O35" s="140">
        <v>8.3000000000000007</v>
      </c>
      <c r="P35" s="140">
        <v>7.97</v>
      </c>
      <c r="Q35" s="140">
        <v>8.67</v>
      </c>
      <c r="R35" s="140">
        <v>8.77</v>
      </c>
      <c r="S35" s="140">
        <v>8.31</v>
      </c>
      <c r="T35" s="140">
        <v>7.78</v>
      </c>
      <c r="U35" s="140">
        <v>8.19</v>
      </c>
      <c r="V35" s="140">
        <v>8.36</v>
      </c>
      <c r="W35" s="140">
        <v>8.0500000000000007</v>
      </c>
      <c r="X35" s="140">
        <v>7.68</v>
      </c>
      <c r="Y35" s="140">
        <v>8.44</v>
      </c>
      <c r="Z35" s="140">
        <v>8.6</v>
      </c>
      <c r="AA35" s="140">
        <v>8.02</v>
      </c>
      <c r="AB35" s="140">
        <v>7.56</v>
      </c>
      <c r="AC35" s="140">
        <v>8.35</v>
      </c>
      <c r="AD35" s="140">
        <v>8.5</v>
      </c>
      <c r="AE35" s="140">
        <v>8.11</v>
      </c>
      <c r="AF35" s="140">
        <v>7.91</v>
      </c>
      <c r="AG35" s="140">
        <v>8.6999999999999993</v>
      </c>
      <c r="AH35" s="140">
        <v>8.84</v>
      </c>
      <c r="AI35" s="140">
        <v>8.4600000000000009</v>
      </c>
      <c r="AJ35" s="140">
        <v>7.95</v>
      </c>
      <c r="AK35" s="140">
        <v>8.91</v>
      </c>
      <c r="AL35" s="140">
        <v>9.16</v>
      </c>
      <c r="AM35" s="140">
        <v>8.68</v>
      </c>
      <c r="AN35" s="140">
        <v>7.61</v>
      </c>
      <c r="AO35" s="140">
        <v>8.5500000000000007</v>
      </c>
      <c r="AP35" s="140">
        <v>8.66</v>
      </c>
      <c r="AQ35" s="140">
        <v>8.1199999999999992</v>
      </c>
      <c r="AR35" s="140">
        <v>7.1</v>
      </c>
      <c r="AS35" s="140">
        <v>8.14</v>
      </c>
      <c r="AT35" s="140">
        <v>8.39</v>
      </c>
      <c r="AU35" s="140">
        <v>7.72</v>
      </c>
      <c r="AV35" s="140">
        <v>6.61</v>
      </c>
      <c r="AW35" s="140">
        <v>7.6</v>
      </c>
      <c r="AX35" s="140">
        <v>7.83</v>
      </c>
      <c r="AY35" s="140">
        <v>7.19</v>
      </c>
      <c r="AZ35" s="141">
        <v>6.52</v>
      </c>
      <c r="BA35" s="141">
        <v>6.68</v>
      </c>
      <c r="BB35" s="141">
        <v>7.35</v>
      </c>
      <c r="BC35" s="141">
        <v>6.77</v>
      </c>
      <c r="BD35" s="141">
        <v>6.03</v>
      </c>
      <c r="BE35" s="141">
        <v>7.08</v>
      </c>
      <c r="BF35" s="141">
        <v>7.37</v>
      </c>
      <c r="BG35" s="141">
        <v>6.61</v>
      </c>
      <c r="BH35" s="141">
        <v>5.62</v>
      </c>
      <c r="BI35" s="141">
        <v>6.04</v>
      </c>
      <c r="BJ35" s="141">
        <v>6.25</v>
      </c>
      <c r="BK35" s="141">
        <v>5.95</v>
      </c>
      <c r="BL35" s="141">
        <v>5.61</v>
      </c>
      <c r="BM35" s="141">
        <v>6.13</v>
      </c>
      <c r="BN35" s="141">
        <v>6.17</v>
      </c>
      <c r="BO35" s="141">
        <v>5.82</v>
      </c>
      <c r="BP35" s="141">
        <v>6.78</v>
      </c>
      <c r="BQ35" s="141">
        <v>7.35</v>
      </c>
      <c r="BR35" s="141">
        <v>7.62</v>
      </c>
      <c r="BS35" s="141">
        <v>6.75</v>
      </c>
      <c r="BT35" s="141">
        <v>6.54</v>
      </c>
      <c r="BU35" s="141">
        <v>7.05</v>
      </c>
      <c r="BV35" s="141">
        <v>7.24</v>
      </c>
      <c r="BW35" s="145">
        <v>6.69</v>
      </c>
      <c r="BX35" s="140" t="s">
        <v>51</v>
      </c>
      <c r="BY35" s="150">
        <v>-0.24</v>
      </c>
      <c r="BZ35" s="141">
        <v>-0.3</v>
      </c>
      <c r="CA35" s="141">
        <v>-0.37</v>
      </c>
      <c r="CB35" s="145">
        <v>-0.06</v>
      </c>
      <c r="CC35" s="171" t="s">
        <v>51</v>
      </c>
      <c r="CD35" s="151">
        <v>-3.5200000000000002E-2</v>
      </c>
      <c r="CE35" s="147">
        <v>-4.1000000000000002E-2</v>
      </c>
      <c r="CF35" s="147">
        <v>-4.9200000000000001E-2</v>
      </c>
      <c r="CG35" s="149">
        <v>-9.2999999999999992E-3</v>
      </c>
    </row>
    <row r="36" spans="1:85" s="16" customFormat="1" ht="15.75" customHeight="1" x14ac:dyDescent="0.3">
      <c r="A36"/>
      <c r="B36" s="131" t="s">
        <v>132</v>
      </c>
      <c r="C36" s="116" t="s">
        <v>19</v>
      </c>
      <c r="D36" s="140">
        <v>35.130000000000003</v>
      </c>
      <c r="E36" s="140">
        <v>38.799999999999997</v>
      </c>
      <c r="F36" s="140">
        <v>38.119999999999997</v>
      </c>
      <c r="G36" s="140">
        <v>37.06</v>
      </c>
      <c r="H36" s="140">
        <v>34.630000000000003</v>
      </c>
      <c r="I36" s="140">
        <v>38.270000000000003</v>
      </c>
      <c r="J36" s="140">
        <v>38.68</v>
      </c>
      <c r="K36" s="140">
        <v>37.35</v>
      </c>
      <c r="L36" s="140">
        <v>35.549999999999997</v>
      </c>
      <c r="M36" s="140">
        <v>38.31</v>
      </c>
      <c r="N36" s="140">
        <v>39.03</v>
      </c>
      <c r="O36" s="140">
        <v>39.03</v>
      </c>
      <c r="P36" s="140">
        <v>37.51</v>
      </c>
      <c r="Q36" s="140">
        <v>41.05</v>
      </c>
      <c r="R36" s="140">
        <v>41.16</v>
      </c>
      <c r="S36" s="140">
        <v>39.26</v>
      </c>
      <c r="T36" s="140">
        <v>36.67</v>
      </c>
      <c r="U36" s="140">
        <v>38.590000000000003</v>
      </c>
      <c r="V36" s="140">
        <v>38.93</v>
      </c>
      <c r="W36" s="140">
        <v>37.92</v>
      </c>
      <c r="X36" s="140">
        <v>34.97</v>
      </c>
      <c r="Y36" s="140">
        <v>38.380000000000003</v>
      </c>
      <c r="Z36" s="140">
        <v>38.85</v>
      </c>
      <c r="AA36" s="140">
        <v>36.61</v>
      </c>
      <c r="AB36" s="140">
        <v>33.630000000000003</v>
      </c>
      <c r="AC36" s="140">
        <v>37.4</v>
      </c>
      <c r="AD36" s="140">
        <v>37.729999999999997</v>
      </c>
      <c r="AE36" s="140">
        <v>36.35</v>
      </c>
      <c r="AF36" s="140">
        <v>33.700000000000003</v>
      </c>
      <c r="AG36" s="140">
        <v>36.81</v>
      </c>
      <c r="AH36" s="140">
        <v>37.159999999999997</v>
      </c>
      <c r="AI36" s="140">
        <v>36.020000000000003</v>
      </c>
      <c r="AJ36" s="140">
        <v>31.09</v>
      </c>
      <c r="AK36" s="140">
        <v>34.74</v>
      </c>
      <c r="AL36" s="140">
        <v>35.67</v>
      </c>
      <c r="AM36" s="140">
        <v>34.200000000000003</v>
      </c>
      <c r="AN36" s="140">
        <v>31.23</v>
      </c>
      <c r="AO36" s="140">
        <v>34.869999999999997</v>
      </c>
      <c r="AP36" s="140">
        <v>35.21</v>
      </c>
      <c r="AQ36" s="140">
        <v>33.340000000000003</v>
      </c>
      <c r="AR36" s="140">
        <v>28.89</v>
      </c>
      <c r="AS36" s="140">
        <v>33.01</v>
      </c>
      <c r="AT36" s="140">
        <v>33.729999999999997</v>
      </c>
      <c r="AU36" s="140">
        <v>31.4</v>
      </c>
      <c r="AV36" s="140">
        <v>29.27</v>
      </c>
      <c r="AW36" s="140">
        <v>33.450000000000003</v>
      </c>
      <c r="AX36" s="140">
        <v>34.15</v>
      </c>
      <c r="AY36" s="140">
        <v>31.82</v>
      </c>
      <c r="AZ36" s="141">
        <v>29.01</v>
      </c>
      <c r="BA36" s="141">
        <v>29.46</v>
      </c>
      <c r="BB36" s="141">
        <v>31.91</v>
      </c>
      <c r="BC36" s="141">
        <v>30.53</v>
      </c>
      <c r="BD36" s="141">
        <v>27.47</v>
      </c>
      <c r="BE36" s="141">
        <v>31.88</v>
      </c>
      <c r="BF36" s="141">
        <v>32.36</v>
      </c>
      <c r="BG36" s="141">
        <v>29.89</v>
      </c>
      <c r="BH36" s="141">
        <v>27.58</v>
      </c>
      <c r="BI36" s="141">
        <v>28.57</v>
      </c>
      <c r="BJ36" s="141">
        <v>29.18</v>
      </c>
      <c r="BK36" s="141">
        <v>28.71</v>
      </c>
      <c r="BL36" s="141">
        <v>29.47</v>
      </c>
      <c r="BM36" s="141">
        <v>31.26</v>
      </c>
      <c r="BN36" s="141">
        <v>31.13</v>
      </c>
      <c r="BO36" s="141">
        <v>30.59</v>
      </c>
      <c r="BP36" s="141">
        <v>33.659999999999997</v>
      </c>
      <c r="BQ36" s="141">
        <v>35.880000000000003</v>
      </c>
      <c r="BR36" s="141">
        <v>36.630000000000003</v>
      </c>
      <c r="BS36" s="141">
        <v>33.43</v>
      </c>
      <c r="BT36" s="141">
        <v>32.03</v>
      </c>
      <c r="BU36" s="141">
        <v>34.1</v>
      </c>
      <c r="BV36" s="141">
        <v>34.409999999999997</v>
      </c>
      <c r="BW36" s="145">
        <v>32.659999999999997</v>
      </c>
      <c r="BX36" s="140" t="s">
        <v>51</v>
      </c>
      <c r="BY36" s="150">
        <v>-1.64</v>
      </c>
      <c r="BZ36" s="141">
        <v>-1.78</v>
      </c>
      <c r="CA36" s="141">
        <v>-2.21</v>
      </c>
      <c r="CB36" s="145">
        <v>-0.77</v>
      </c>
      <c r="CC36" s="171" t="s">
        <v>51</v>
      </c>
      <c r="CD36" s="151">
        <v>-4.8599999999999997E-2</v>
      </c>
      <c r="CE36" s="147">
        <v>-4.9599999999999998E-2</v>
      </c>
      <c r="CF36" s="147">
        <v>-6.0499999999999998E-2</v>
      </c>
      <c r="CG36" s="149">
        <v>-2.3E-2</v>
      </c>
    </row>
    <row r="37" spans="1:85" s="16" customFormat="1" ht="15.75" customHeight="1" x14ac:dyDescent="0.3">
      <c r="A37"/>
      <c r="B37" s="131" t="s">
        <v>133</v>
      </c>
      <c r="C37" s="116" t="s">
        <v>20</v>
      </c>
      <c r="D37" s="140">
        <v>33</v>
      </c>
      <c r="E37" s="140">
        <v>34.229999999999997</v>
      </c>
      <c r="F37" s="140">
        <v>33.24</v>
      </c>
      <c r="G37" s="140">
        <v>32.049999999999997</v>
      </c>
      <c r="H37" s="140">
        <v>29.95</v>
      </c>
      <c r="I37" s="140">
        <v>32.590000000000003</v>
      </c>
      <c r="J37" s="140">
        <v>32.83</v>
      </c>
      <c r="K37" s="140">
        <v>32.58</v>
      </c>
      <c r="L37" s="140">
        <v>33.78</v>
      </c>
      <c r="M37" s="140">
        <v>34.07</v>
      </c>
      <c r="N37" s="140">
        <v>33.96</v>
      </c>
      <c r="O37" s="140">
        <v>35.130000000000003</v>
      </c>
      <c r="P37" s="140">
        <v>36.1</v>
      </c>
      <c r="Q37" s="140">
        <v>36.42</v>
      </c>
      <c r="R37" s="140">
        <v>35.130000000000003</v>
      </c>
      <c r="S37" s="140">
        <v>34.14</v>
      </c>
      <c r="T37" s="140">
        <v>30.93</v>
      </c>
      <c r="U37" s="140">
        <v>31.13</v>
      </c>
      <c r="V37" s="140">
        <v>30.96</v>
      </c>
      <c r="W37" s="140">
        <v>31.76</v>
      </c>
      <c r="X37" s="140">
        <v>30.18</v>
      </c>
      <c r="Y37" s="140">
        <v>30.47</v>
      </c>
      <c r="Z37" s="140">
        <v>30.07</v>
      </c>
      <c r="AA37" s="140">
        <v>29.36</v>
      </c>
      <c r="AB37" s="140">
        <v>29.55</v>
      </c>
      <c r="AC37" s="140">
        <v>30.57</v>
      </c>
      <c r="AD37" s="140">
        <v>30.32</v>
      </c>
      <c r="AE37" s="140">
        <v>29.61</v>
      </c>
      <c r="AF37" s="140">
        <v>23.38</v>
      </c>
      <c r="AG37" s="140">
        <v>25.9</v>
      </c>
      <c r="AH37" s="140">
        <v>26.54</v>
      </c>
      <c r="AI37" s="140">
        <v>25.05</v>
      </c>
      <c r="AJ37" s="140">
        <v>22.6</v>
      </c>
      <c r="AK37" s="140">
        <v>25.24</v>
      </c>
      <c r="AL37" s="140">
        <v>26</v>
      </c>
      <c r="AM37" s="140">
        <v>24.39</v>
      </c>
      <c r="AN37" s="140">
        <v>22</v>
      </c>
      <c r="AO37" s="140">
        <v>24.68</v>
      </c>
      <c r="AP37" s="140">
        <v>25.12</v>
      </c>
      <c r="AQ37" s="140">
        <v>23.37</v>
      </c>
      <c r="AR37" s="140">
        <v>20.66</v>
      </c>
      <c r="AS37" s="140">
        <v>23.53</v>
      </c>
      <c r="AT37" s="140">
        <v>24.31</v>
      </c>
      <c r="AU37" s="140">
        <v>22.37</v>
      </c>
      <c r="AV37" s="140">
        <v>20.16</v>
      </c>
      <c r="AW37" s="140">
        <v>23</v>
      </c>
      <c r="AX37" s="140">
        <v>23.73</v>
      </c>
      <c r="AY37" s="140">
        <v>21.84</v>
      </c>
      <c r="AZ37" s="141">
        <v>20.190000000000001</v>
      </c>
      <c r="BA37" s="141">
        <v>20.62</v>
      </c>
      <c r="BB37" s="141">
        <v>22.6</v>
      </c>
      <c r="BC37" s="141">
        <v>20.95</v>
      </c>
      <c r="BD37" s="141">
        <v>18.46</v>
      </c>
      <c r="BE37" s="141">
        <v>21.53</v>
      </c>
      <c r="BF37" s="141">
        <v>22.26</v>
      </c>
      <c r="BG37" s="141">
        <v>20.16</v>
      </c>
      <c r="BH37" s="141">
        <v>17.54</v>
      </c>
      <c r="BI37" s="141">
        <v>18.57</v>
      </c>
      <c r="BJ37" s="141">
        <v>19.12</v>
      </c>
      <c r="BK37" s="140">
        <v>18.41</v>
      </c>
      <c r="BL37" s="141">
        <v>16.8</v>
      </c>
      <c r="BM37" s="141">
        <v>18.11</v>
      </c>
      <c r="BN37" s="141">
        <v>18.16</v>
      </c>
      <c r="BO37" s="141">
        <v>17.41</v>
      </c>
      <c r="BP37" s="141">
        <v>20.3</v>
      </c>
      <c r="BQ37" s="141">
        <v>21.78</v>
      </c>
      <c r="BR37" s="141">
        <v>22.4</v>
      </c>
      <c r="BS37" s="141">
        <v>20.190000000000001</v>
      </c>
      <c r="BT37" s="141">
        <v>19.43</v>
      </c>
      <c r="BU37" s="141">
        <v>20.77</v>
      </c>
      <c r="BV37" s="141">
        <v>21.16</v>
      </c>
      <c r="BW37" s="145">
        <v>19.850000000000001</v>
      </c>
      <c r="BX37" s="140" t="s">
        <v>51</v>
      </c>
      <c r="BY37" s="150">
        <v>-0.87</v>
      </c>
      <c r="BZ37" s="141">
        <v>-1.01</v>
      </c>
      <c r="CA37" s="141">
        <v>-1.23</v>
      </c>
      <c r="CB37" s="145">
        <v>-0.34</v>
      </c>
      <c r="CC37" s="171" t="s">
        <v>51</v>
      </c>
      <c r="CD37" s="151">
        <v>-4.2700000000000002E-2</v>
      </c>
      <c r="CE37" s="147">
        <v>-4.6199999999999998E-2</v>
      </c>
      <c r="CF37" s="147">
        <v>-5.5100000000000003E-2</v>
      </c>
      <c r="CG37" s="149">
        <v>-1.6799999999999999E-2</v>
      </c>
    </row>
    <row r="38" spans="1:85" s="46" customFormat="1" ht="15.75" customHeight="1" x14ac:dyDescent="0.3">
      <c r="A38"/>
      <c r="B38" s="131" t="s">
        <v>134</v>
      </c>
      <c r="C38" s="116" t="s">
        <v>50</v>
      </c>
      <c r="D38" s="152">
        <v>5.24</v>
      </c>
      <c r="E38" s="152">
        <v>5.86</v>
      </c>
      <c r="F38" s="152">
        <v>5.79</v>
      </c>
      <c r="G38" s="152">
        <v>5.59</v>
      </c>
      <c r="H38" s="152">
        <v>5.08</v>
      </c>
      <c r="I38" s="152">
        <v>5.65</v>
      </c>
      <c r="J38" s="152">
        <v>5.73</v>
      </c>
      <c r="K38" s="152">
        <v>5.46</v>
      </c>
      <c r="L38" s="152">
        <v>5.34</v>
      </c>
      <c r="M38" s="152">
        <v>5.83</v>
      </c>
      <c r="N38" s="152">
        <v>5.97</v>
      </c>
      <c r="O38" s="152">
        <v>5.92</v>
      </c>
      <c r="P38" s="152">
        <v>5.22</v>
      </c>
      <c r="Q38" s="152">
        <v>5.73</v>
      </c>
      <c r="R38" s="152">
        <v>5.77</v>
      </c>
      <c r="S38" s="152">
        <v>5.53</v>
      </c>
      <c r="T38" s="152">
        <v>5.23</v>
      </c>
      <c r="U38" s="152">
        <v>5.49</v>
      </c>
      <c r="V38" s="152">
        <v>5.52</v>
      </c>
      <c r="W38" s="152">
        <v>5.41</v>
      </c>
      <c r="X38" s="152">
        <v>5.0199999999999996</v>
      </c>
      <c r="Y38" s="152">
        <v>5.51</v>
      </c>
      <c r="Z38" s="152">
        <v>5.56</v>
      </c>
      <c r="AA38" s="152">
        <v>5.29</v>
      </c>
      <c r="AB38" s="152">
        <v>4.9000000000000004</v>
      </c>
      <c r="AC38" s="152">
        <v>5.42</v>
      </c>
      <c r="AD38" s="152">
        <v>5.45</v>
      </c>
      <c r="AE38" s="152">
        <v>5.33</v>
      </c>
      <c r="AF38" s="152">
        <v>5.03</v>
      </c>
      <c r="AG38" s="152">
        <v>5.43</v>
      </c>
      <c r="AH38" s="152">
        <v>5.44</v>
      </c>
      <c r="AI38" s="152">
        <v>5.36</v>
      </c>
      <c r="AJ38" s="152">
        <v>4.49</v>
      </c>
      <c r="AK38" s="152">
        <v>4.9800000000000004</v>
      </c>
      <c r="AL38" s="152">
        <v>5.0999999999999996</v>
      </c>
      <c r="AM38" s="152">
        <v>4.97</v>
      </c>
      <c r="AN38" s="152">
        <v>4.4000000000000004</v>
      </c>
      <c r="AO38" s="152">
        <v>4.8600000000000003</v>
      </c>
      <c r="AP38" s="152">
        <v>4.88</v>
      </c>
      <c r="AQ38" s="152">
        <v>4.7</v>
      </c>
      <c r="AR38" s="152">
        <v>4.13</v>
      </c>
      <c r="AS38" s="152">
        <v>4.6900000000000004</v>
      </c>
      <c r="AT38" s="152">
        <v>4.76</v>
      </c>
      <c r="AU38" s="152">
        <v>4.4800000000000004</v>
      </c>
      <c r="AV38" s="152">
        <v>4.1900000000000004</v>
      </c>
      <c r="AW38" s="152">
        <v>4.76</v>
      </c>
      <c r="AX38" s="152">
        <v>4.83</v>
      </c>
      <c r="AY38" s="152">
        <v>4.55</v>
      </c>
      <c r="AZ38" s="152">
        <v>3.98</v>
      </c>
      <c r="BA38" s="152">
        <v>4.0199999999999996</v>
      </c>
      <c r="BB38" s="152">
        <v>4.32</v>
      </c>
      <c r="BC38" s="152">
        <v>4.22</v>
      </c>
      <c r="BD38" s="152">
        <v>3.58</v>
      </c>
      <c r="BE38" s="152">
        <v>4.16</v>
      </c>
      <c r="BF38" s="152">
        <v>4.1900000000000004</v>
      </c>
      <c r="BG38" s="152">
        <v>3.89</v>
      </c>
      <c r="BH38" s="152">
        <v>3.45</v>
      </c>
      <c r="BI38" s="152">
        <v>3.57</v>
      </c>
      <c r="BJ38" s="152">
        <v>3.64</v>
      </c>
      <c r="BK38" s="152">
        <v>3.59</v>
      </c>
      <c r="BL38" s="152">
        <v>3.43</v>
      </c>
      <c r="BM38" s="152">
        <v>3.64</v>
      </c>
      <c r="BN38" s="152">
        <v>3.62</v>
      </c>
      <c r="BO38" s="152">
        <v>3.56</v>
      </c>
      <c r="BP38" s="152">
        <v>4.28</v>
      </c>
      <c r="BQ38" s="152">
        <v>4.5599999999999996</v>
      </c>
      <c r="BR38" s="141">
        <v>4.6399999999999997</v>
      </c>
      <c r="BS38" s="152">
        <v>4.25</v>
      </c>
      <c r="BT38" s="152">
        <v>4.0599999999999996</v>
      </c>
      <c r="BU38" s="152">
        <v>4.32</v>
      </c>
      <c r="BV38" s="152">
        <v>4.3600000000000003</v>
      </c>
      <c r="BW38" s="153">
        <v>4.1399999999999997</v>
      </c>
      <c r="BX38" s="172" t="s">
        <v>51</v>
      </c>
      <c r="BY38" s="154">
        <v>-0.21</v>
      </c>
      <c r="BZ38" s="152">
        <v>-0.23</v>
      </c>
      <c r="CA38" s="152">
        <v>-0.28999999999999998</v>
      </c>
      <c r="CB38" s="145">
        <v>-0.1</v>
      </c>
      <c r="CC38" s="173" t="s">
        <v>51</v>
      </c>
      <c r="CD38" s="155">
        <v>-5.0099999999999999E-2</v>
      </c>
      <c r="CE38" s="156">
        <v>-5.0700000000000002E-2</v>
      </c>
      <c r="CF38" s="156">
        <v>-6.1699999999999998E-2</v>
      </c>
      <c r="CG38" s="149">
        <v>-2.4500000000000001E-2</v>
      </c>
    </row>
    <row r="39" spans="1:85" s="46" customFormat="1" ht="15.75" customHeight="1" x14ac:dyDescent="0.3">
      <c r="A39"/>
      <c r="B39" s="131" t="s">
        <v>135</v>
      </c>
      <c r="C39" s="116" t="s">
        <v>47</v>
      </c>
      <c r="D39" s="152">
        <v>32.770000000000003</v>
      </c>
      <c r="E39" s="152">
        <v>33.39</v>
      </c>
      <c r="F39" s="152">
        <v>33.28</v>
      </c>
      <c r="G39" s="152">
        <v>34.1</v>
      </c>
      <c r="H39" s="152">
        <v>27.68</v>
      </c>
      <c r="I39" s="152">
        <v>26.79</v>
      </c>
      <c r="J39" s="152">
        <v>27.39</v>
      </c>
      <c r="K39" s="152">
        <v>28.13</v>
      </c>
      <c r="L39" s="152">
        <v>28.43</v>
      </c>
      <c r="M39" s="152">
        <v>24.43</v>
      </c>
      <c r="N39" s="152">
        <v>25.01</v>
      </c>
      <c r="O39" s="152">
        <v>28.98</v>
      </c>
      <c r="P39" s="152">
        <v>26.09</v>
      </c>
      <c r="Q39" s="152">
        <v>23.74</v>
      </c>
      <c r="R39" s="152">
        <v>24.39</v>
      </c>
      <c r="S39" s="152">
        <v>24.72</v>
      </c>
      <c r="T39" s="152">
        <v>22.63</v>
      </c>
      <c r="U39" s="152">
        <v>22.33</v>
      </c>
      <c r="V39" s="152">
        <v>23.3</v>
      </c>
      <c r="W39" s="152">
        <v>23.53</v>
      </c>
      <c r="X39" s="152">
        <v>20.37</v>
      </c>
      <c r="Y39" s="152">
        <v>20.99</v>
      </c>
      <c r="Z39" s="152">
        <v>21.44</v>
      </c>
      <c r="AA39" s="152">
        <v>20.23</v>
      </c>
      <c r="AB39" s="152">
        <v>18.84</v>
      </c>
      <c r="AC39" s="152">
        <v>19.7</v>
      </c>
      <c r="AD39" s="152">
        <v>20.37</v>
      </c>
      <c r="AE39" s="152">
        <v>19.29</v>
      </c>
      <c r="AF39" s="152">
        <v>24.83</v>
      </c>
      <c r="AG39" s="152">
        <v>24.51</v>
      </c>
      <c r="AH39" s="152">
        <v>25.51</v>
      </c>
      <c r="AI39" s="152">
        <v>25.68</v>
      </c>
      <c r="AJ39" s="152">
        <v>24.72</v>
      </c>
      <c r="AK39" s="152">
        <v>23.25</v>
      </c>
      <c r="AL39" s="152">
        <v>23.84</v>
      </c>
      <c r="AM39" s="152">
        <v>25.24</v>
      </c>
      <c r="AN39" s="152">
        <v>25.02</v>
      </c>
      <c r="AO39" s="152">
        <v>23.49</v>
      </c>
      <c r="AP39" s="152">
        <v>24.1</v>
      </c>
      <c r="AQ39" s="152">
        <v>24.67</v>
      </c>
      <c r="AR39" s="152">
        <v>23.77</v>
      </c>
      <c r="AS39" s="152">
        <v>22.49</v>
      </c>
      <c r="AT39" s="152">
        <v>23.41</v>
      </c>
      <c r="AU39" s="152">
        <v>23.76</v>
      </c>
      <c r="AV39" s="152">
        <v>27.47</v>
      </c>
      <c r="AW39" s="152">
        <v>24.3</v>
      </c>
      <c r="AX39" s="152">
        <v>24.37</v>
      </c>
      <c r="AY39" s="152">
        <v>26.19</v>
      </c>
      <c r="AZ39" s="152">
        <v>27.76</v>
      </c>
      <c r="BA39" s="152">
        <v>22.91</v>
      </c>
      <c r="BB39" s="152">
        <v>23.93</v>
      </c>
      <c r="BC39" s="152">
        <v>25.67</v>
      </c>
      <c r="BD39" s="152">
        <v>23.54</v>
      </c>
      <c r="BE39" s="152">
        <v>22.08</v>
      </c>
      <c r="BF39" s="152">
        <v>22.54</v>
      </c>
      <c r="BG39" s="152">
        <v>23.12</v>
      </c>
      <c r="BH39" s="152">
        <v>21.68</v>
      </c>
      <c r="BI39" s="152">
        <v>19.420000000000002</v>
      </c>
      <c r="BJ39" s="152">
        <v>19.62</v>
      </c>
      <c r="BK39" s="152">
        <v>20.94</v>
      </c>
      <c r="BL39" s="152">
        <v>21.47</v>
      </c>
      <c r="BM39" s="152">
        <v>19.63</v>
      </c>
      <c r="BN39" s="152">
        <v>19.45</v>
      </c>
      <c r="BO39" s="152">
        <v>20.56</v>
      </c>
      <c r="BP39" s="152">
        <v>25.26</v>
      </c>
      <c r="BQ39" s="152">
        <v>23.18</v>
      </c>
      <c r="BR39" s="141">
        <v>23.12</v>
      </c>
      <c r="BS39" s="152">
        <v>23.4</v>
      </c>
      <c r="BT39" s="152">
        <v>24.71</v>
      </c>
      <c r="BU39" s="152">
        <v>22.47</v>
      </c>
      <c r="BV39" s="152">
        <v>22.22</v>
      </c>
      <c r="BW39" s="153">
        <v>23.27</v>
      </c>
      <c r="BX39" s="172" t="s">
        <v>51</v>
      </c>
      <c r="BY39" s="154">
        <v>-0.55000000000000004</v>
      </c>
      <c r="BZ39" s="152">
        <v>-0.71</v>
      </c>
      <c r="CA39" s="152">
        <v>-0.9</v>
      </c>
      <c r="CB39" s="145">
        <v>-0.14000000000000001</v>
      </c>
      <c r="CC39" s="173" t="s">
        <v>51</v>
      </c>
      <c r="CD39" s="155">
        <v>-2.1899999999999999E-2</v>
      </c>
      <c r="CE39" s="156">
        <v>-3.0700000000000002E-2</v>
      </c>
      <c r="CF39" s="156">
        <v>-3.8699999999999998E-2</v>
      </c>
      <c r="CG39" s="149">
        <v>-5.7999999999999996E-3</v>
      </c>
    </row>
    <row r="40" spans="1:85" s="46" customFormat="1" ht="15.75" customHeight="1" x14ac:dyDescent="0.3">
      <c r="A40"/>
      <c r="B40" s="131" t="s">
        <v>136</v>
      </c>
      <c r="C40" s="116" t="s">
        <v>48</v>
      </c>
      <c r="D40" s="152">
        <v>94.58</v>
      </c>
      <c r="E40" s="152">
        <v>83.94</v>
      </c>
      <c r="F40" s="152">
        <v>82.86</v>
      </c>
      <c r="G40" s="152">
        <v>97.17</v>
      </c>
      <c r="H40" s="152">
        <v>95.68</v>
      </c>
      <c r="I40" s="152">
        <v>79.540000000000006</v>
      </c>
      <c r="J40" s="152">
        <v>80.87</v>
      </c>
      <c r="K40" s="152">
        <v>95.31</v>
      </c>
      <c r="L40" s="152">
        <v>105.91</v>
      </c>
      <c r="M40" s="152">
        <v>78.47</v>
      </c>
      <c r="N40" s="152">
        <v>78.77</v>
      </c>
      <c r="O40" s="152">
        <v>107.22</v>
      </c>
      <c r="P40" s="152">
        <v>90.29</v>
      </c>
      <c r="Q40" s="152">
        <v>72.959999999999994</v>
      </c>
      <c r="R40" s="152">
        <v>75.38</v>
      </c>
      <c r="S40" s="152">
        <v>83.43</v>
      </c>
      <c r="T40" s="152">
        <v>87.28</v>
      </c>
      <c r="U40" s="152">
        <v>75.86</v>
      </c>
      <c r="V40" s="152">
        <v>80.67</v>
      </c>
      <c r="W40" s="152">
        <v>92.93</v>
      </c>
      <c r="X40" s="152">
        <v>77.58</v>
      </c>
      <c r="Y40" s="152">
        <v>68.72</v>
      </c>
      <c r="Z40" s="152">
        <v>68.790000000000006</v>
      </c>
      <c r="AA40" s="152">
        <v>71.89</v>
      </c>
      <c r="AB40" s="152">
        <v>71.33</v>
      </c>
      <c r="AC40" s="152">
        <v>62.54</v>
      </c>
      <c r="AD40" s="152">
        <v>66.11</v>
      </c>
      <c r="AE40" s="152">
        <v>68.09</v>
      </c>
      <c r="AF40" s="152">
        <v>59.32</v>
      </c>
      <c r="AG40" s="152">
        <v>59.11</v>
      </c>
      <c r="AH40" s="152">
        <v>60.39</v>
      </c>
      <c r="AI40" s="152">
        <v>61.74</v>
      </c>
      <c r="AJ40" s="152">
        <v>59.51</v>
      </c>
      <c r="AK40" s="152">
        <v>56.88</v>
      </c>
      <c r="AL40" s="152">
        <v>57.73</v>
      </c>
      <c r="AM40" s="152">
        <v>61.31</v>
      </c>
      <c r="AN40" s="152">
        <v>55.77</v>
      </c>
      <c r="AO40" s="152">
        <v>54.07</v>
      </c>
      <c r="AP40" s="152">
        <v>54.79</v>
      </c>
      <c r="AQ40" s="152">
        <v>55.72</v>
      </c>
      <c r="AR40" s="152">
        <v>52.46</v>
      </c>
      <c r="AS40" s="152">
        <v>51.45</v>
      </c>
      <c r="AT40" s="152">
        <v>53</v>
      </c>
      <c r="AU40" s="152">
        <v>53.34</v>
      </c>
      <c r="AV40" s="152">
        <v>58.98</v>
      </c>
      <c r="AW40" s="152">
        <v>54.44</v>
      </c>
      <c r="AX40" s="152">
        <v>54.53</v>
      </c>
      <c r="AY40" s="152">
        <v>57.51</v>
      </c>
      <c r="AZ40" s="152">
        <v>58.09</v>
      </c>
      <c r="BA40" s="152">
        <v>49.14</v>
      </c>
      <c r="BB40" s="152">
        <v>51.35</v>
      </c>
      <c r="BC40" s="152">
        <v>54.84</v>
      </c>
      <c r="BD40" s="152">
        <v>55.95</v>
      </c>
      <c r="BE40" s="152">
        <v>51.15</v>
      </c>
      <c r="BF40" s="152">
        <v>51.18</v>
      </c>
      <c r="BG40" s="152">
        <v>54.19</v>
      </c>
      <c r="BH40" s="152">
        <v>50.57</v>
      </c>
      <c r="BI40" s="152">
        <v>43.69</v>
      </c>
      <c r="BJ40" s="152">
        <v>43.59</v>
      </c>
      <c r="BK40" s="152">
        <v>48.03</v>
      </c>
      <c r="BL40" s="152">
        <v>49.15</v>
      </c>
      <c r="BM40" s="152">
        <v>43.33</v>
      </c>
      <c r="BN40" s="152">
        <v>42.49</v>
      </c>
      <c r="BO40" s="152">
        <v>46.5</v>
      </c>
      <c r="BP40" s="152">
        <v>57.25</v>
      </c>
      <c r="BQ40" s="152">
        <v>50.89</v>
      </c>
      <c r="BR40" s="141">
        <v>50.07</v>
      </c>
      <c r="BS40" s="152">
        <v>52.24</v>
      </c>
      <c r="BT40" s="152">
        <v>55.56</v>
      </c>
      <c r="BU40" s="152">
        <v>48.89</v>
      </c>
      <c r="BV40" s="152">
        <v>47.7</v>
      </c>
      <c r="BW40" s="153">
        <v>51.58</v>
      </c>
      <c r="BX40" s="172" t="s">
        <v>51</v>
      </c>
      <c r="BY40" s="154">
        <v>-1.69</v>
      </c>
      <c r="BZ40" s="152">
        <v>-2</v>
      </c>
      <c r="CA40" s="152">
        <v>-2.37</v>
      </c>
      <c r="CB40" s="145">
        <v>-0.65</v>
      </c>
      <c r="CC40" s="173" t="s">
        <v>51</v>
      </c>
      <c r="CD40" s="155">
        <v>-2.9499999999999998E-2</v>
      </c>
      <c r="CE40" s="156">
        <v>-3.9300000000000002E-2</v>
      </c>
      <c r="CF40" s="156">
        <v>-4.7399999999999998E-2</v>
      </c>
      <c r="CG40" s="149">
        <v>-1.2500000000000001E-2</v>
      </c>
    </row>
    <row r="41" spans="1:85" s="46" customFormat="1" ht="15.75" customHeight="1" x14ac:dyDescent="0.3">
      <c r="A41"/>
      <c r="B41" s="131" t="s">
        <v>137</v>
      </c>
      <c r="C41" s="116" t="s">
        <v>220</v>
      </c>
      <c r="D41" s="152">
        <v>20.66</v>
      </c>
      <c r="E41" s="152">
        <v>21.26</v>
      </c>
      <c r="F41" s="152">
        <v>21.36</v>
      </c>
      <c r="G41" s="152">
        <v>21.76</v>
      </c>
      <c r="H41" s="152">
        <v>20.3</v>
      </c>
      <c r="I41" s="152">
        <v>20.64</v>
      </c>
      <c r="J41" s="152">
        <v>21.05</v>
      </c>
      <c r="K41" s="152">
        <v>20.96</v>
      </c>
      <c r="L41" s="152">
        <v>20.54</v>
      </c>
      <c r="M41" s="152">
        <v>19.73</v>
      </c>
      <c r="N41" s="152">
        <v>20.3</v>
      </c>
      <c r="O41" s="152">
        <v>21.53</v>
      </c>
      <c r="P41" s="152">
        <v>18.940000000000001</v>
      </c>
      <c r="Q41" s="152">
        <v>18.91</v>
      </c>
      <c r="R41" s="152">
        <v>19.239999999999998</v>
      </c>
      <c r="S41" s="152">
        <v>18.739999999999998</v>
      </c>
      <c r="T41" s="152">
        <v>19.350000000000001</v>
      </c>
      <c r="U41" s="152">
        <v>19.28</v>
      </c>
      <c r="V41" s="152">
        <v>19.93</v>
      </c>
      <c r="W41" s="152">
        <v>20.05</v>
      </c>
      <c r="X41" s="152">
        <v>17.91</v>
      </c>
      <c r="Y41" s="152">
        <v>18.5</v>
      </c>
      <c r="Z41" s="152">
        <v>18.82</v>
      </c>
      <c r="AA41" s="152">
        <v>17.86</v>
      </c>
      <c r="AB41" s="152">
        <v>16.52</v>
      </c>
      <c r="AC41" s="152">
        <v>17.29</v>
      </c>
      <c r="AD41" s="152">
        <v>17.84</v>
      </c>
      <c r="AE41" s="152">
        <v>16.98</v>
      </c>
      <c r="AF41" s="152">
        <v>15.4</v>
      </c>
      <c r="AG41" s="152">
        <v>16.78</v>
      </c>
      <c r="AH41" s="152">
        <v>17.28</v>
      </c>
      <c r="AI41" s="152">
        <v>16.39</v>
      </c>
      <c r="AJ41" s="152">
        <v>15.09</v>
      </c>
      <c r="AK41" s="152">
        <v>16.25</v>
      </c>
      <c r="AL41" s="152">
        <v>16.64</v>
      </c>
      <c r="AM41" s="152">
        <v>15.8</v>
      </c>
      <c r="AN41" s="152">
        <v>14.35</v>
      </c>
      <c r="AO41" s="152">
        <v>15.7</v>
      </c>
      <c r="AP41" s="152">
        <v>16.02</v>
      </c>
      <c r="AQ41" s="152">
        <v>14.95</v>
      </c>
      <c r="AR41" s="152">
        <v>13.89</v>
      </c>
      <c r="AS41" s="152">
        <v>15.32</v>
      </c>
      <c r="AT41" s="152">
        <v>15.98</v>
      </c>
      <c r="AU41" s="152">
        <v>14.78</v>
      </c>
      <c r="AV41" s="152">
        <v>14.38</v>
      </c>
      <c r="AW41" s="152">
        <v>15.63</v>
      </c>
      <c r="AX41" s="152">
        <v>16.2</v>
      </c>
      <c r="AY41" s="152">
        <v>15.14</v>
      </c>
      <c r="AZ41" s="152">
        <v>14.3</v>
      </c>
      <c r="BA41" s="152">
        <v>14.02</v>
      </c>
      <c r="BB41" s="152">
        <v>15.43</v>
      </c>
      <c r="BC41" s="152">
        <v>14.2</v>
      </c>
      <c r="BD41" s="152">
        <v>13.32</v>
      </c>
      <c r="BE41" s="152">
        <v>14.72</v>
      </c>
      <c r="BF41" s="152">
        <v>15.47</v>
      </c>
      <c r="BG41" s="152">
        <v>14.17</v>
      </c>
      <c r="BH41" s="152">
        <v>12.66</v>
      </c>
      <c r="BI41" s="152">
        <v>13.06</v>
      </c>
      <c r="BJ41" s="152">
        <v>13.49</v>
      </c>
      <c r="BK41" s="152">
        <v>13.09</v>
      </c>
      <c r="BL41" s="152">
        <v>12.55</v>
      </c>
      <c r="BM41" s="152">
        <v>13.05</v>
      </c>
      <c r="BN41" s="152">
        <v>13.1</v>
      </c>
      <c r="BO41" s="152">
        <v>12.68</v>
      </c>
      <c r="BP41" s="152">
        <v>14.86</v>
      </c>
      <c r="BQ41" s="152">
        <v>15.33</v>
      </c>
      <c r="BR41" s="141">
        <v>15.75</v>
      </c>
      <c r="BS41" s="152">
        <v>14.45</v>
      </c>
      <c r="BT41" s="152">
        <v>14.38</v>
      </c>
      <c r="BU41" s="152">
        <v>14.7</v>
      </c>
      <c r="BV41" s="152">
        <v>15</v>
      </c>
      <c r="BW41" s="153">
        <v>14.34</v>
      </c>
      <c r="BX41" s="172" t="s">
        <v>51</v>
      </c>
      <c r="BY41" s="154">
        <v>-0.49</v>
      </c>
      <c r="BZ41" s="152">
        <v>-0.63</v>
      </c>
      <c r="CA41" s="152">
        <v>-0.75</v>
      </c>
      <c r="CB41" s="145">
        <v>-0.11</v>
      </c>
      <c r="CC41" s="173" t="s">
        <v>51</v>
      </c>
      <c r="CD41" s="155">
        <v>-3.27E-2</v>
      </c>
      <c r="CE41" s="156">
        <v>-4.1000000000000002E-2</v>
      </c>
      <c r="CF41" s="156">
        <v>-4.7600000000000003E-2</v>
      </c>
      <c r="CG41" s="149">
        <v>-7.7999999999999996E-3</v>
      </c>
    </row>
    <row r="42" spans="1:85" s="46" customFormat="1" ht="15.75" customHeight="1" x14ac:dyDescent="0.3">
      <c r="A42"/>
      <c r="B42" s="131" t="s">
        <v>138</v>
      </c>
      <c r="C42" s="116" t="s">
        <v>49</v>
      </c>
      <c r="D42" s="152">
        <v>2681.24</v>
      </c>
      <c r="E42" s="152">
        <v>2889.52</v>
      </c>
      <c r="F42" s="152">
        <v>2933</v>
      </c>
      <c r="G42" s="152">
        <v>2781.42</v>
      </c>
      <c r="H42" s="152">
        <v>2647.84</v>
      </c>
      <c r="I42" s="152">
        <v>2878.83</v>
      </c>
      <c r="J42" s="152">
        <v>2954.88</v>
      </c>
      <c r="K42" s="152">
        <v>2733.87</v>
      </c>
      <c r="L42" s="152">
        <v>2611.5300000000002</v>
      </c>
      <c r="M42" s="152">
        <v>2756.47</v>
      </c>
      <c r="N42" s="152">
        <v>2871.25</v>
      </c>
      <c r="O42" s="152">
        <v>2732.16</v>
      </c>
      <c r="P42" s="152">
        <v>2448.96</v>
      </c>
      <c r="Q42" s="152">
        <v>2649.49</v>
      </c>
      <c r="R42" s="152">
        <v>2687.24</v>
      </c>
      <c r="S42" s="152">
        <v>2459.2600000000002</v>
      </c>
      <c r="T42" s="152">
        <v>2362.69</v>
      </c>
      <c r="U42" s="152">
        <v>2515.08</v>
      </c>
      <c r="V42" s="152">
        <v>2592.81</v>
      </c>
      <c r="W42" s="152">
        <v>2412.61</v>
      </c>
      <c r="X42" s="152">
        <v>2328.98</v>
      </c>
      <c r="Y42" s="152">
        <v>2535.27</v>
      </c>
      <c r="Z42" s="152">
        <v>2609.4299999999998</v>
      </c>
      <c r="AA42" s="152">
        <v>2367.34</v>
      </c>
      <c r="AB42" s="152">
        <v>2278.37</v>
      </c>
      <c r="AC42" s="152">
        <v>2524.94</v>
      </c>
      <c r="AD42" s="152">
        <v>2592.14</v>
      </c>
      <c r="AE42" s="152">
        <v>2386.58</v>
      </c>
      <c r="AF42" s="152">
        <v>2293.79</v>
      </c>
      <c r="AG42" s="152">
        <v>2543.61</v>
      </c>
      <c r="AH42" s="152">
        <v>2634.07</v>
      </c>
      <c r="AI42" s="152">
        <v>2448.21</v>
      </c>
      <c r="AJ42" s="152">
        <v>2255.08</v>
      </c>
      <c r="AK42" s="152">
        <v>2489.89</v>
      </c>
      <c r="AL42" s="152">
        <v>2563.64</v>
      </c>
      <c r="AM42" s="152">
        <v>2382.0500000000002</v>
      </c>
      <c r="AN42" s="152">
        <v>2230.6999999999998</v>
      </c>
      <c r="AO42" s="152">
        <v>2482.3200000000002</v>
      </c>
      <c r="AP42" s="152">
        <v>2535.46</v>
      </c>
      <c r="AQ42" s="152">
        <v>2343.6799999999998</v>
      </c>
      <c r="AR42" s="152">
        <v>2088.88</v>
      </c>
      <c r="AS42" s="152">
        <v>2344.21</v>
      </c>
      <c r="AT42" s="152">
        <v>2441.4499999999998</v>
      </c>
      <c r="AU42" s="152">
        <v>2239.9</v>
      </c>
      <c r="AV42" s="152">
        <v>2049.34</v>
      </c>
      <c r="AW42" s="152">
        <v>2306.9</v>
      </c>
      <c r="AX42" s="152">
        <v>2401.04</v>
      </c>
      <c r="AY42" s="152">
        <v>2201.96</v>
      </c>
      <c r="AZ42" s="152">
        <v>2005.43</v>
      </c>
      <c r="BA42" s="152">
        <v>2032.03</v>
      </c>
      <c r="BB42" s="152">
        <v>2251.73</v>
      </c>
      <c r="BC42" s="152">
        <v>2036.49</v>
      </c>
      <c r="BD42" s="152">
        <v>1876.83</v>
      </c>
      <c r="BE42" s="152">
        <v>2155.48</v>
      </c>
      <c r="BF42" s="152">
        <v>2271.2800000000002</v>
      </c>
      <c r="BG42" s="152">
        <v>2040</v>
      </c>
      <c r="BH42" s="152">
        <v>1746.98</v>
      </c>
      <c r="BI42" s="152">
        <v>1862.88</v>
      </c>
      <c r="BJ42" s="152">
        <v>1931.82</v>
      </c>
      <c r="BK42" s="152">
        <v>1839.95</v>
      </c>
      <c r="BL42" s="152">
        <v>1722.89</v>
      </c>
      <c r="BM42" s="152">
        <v>1855.03</v>
      </c>
      <c r="BN42" s="152">
        <v>1866.98</v>
      </c>
      <c r="BO42" s="152">
        <v>1768.82</v>
      </c>
      <c r="BP42" s="152">
        <v>2055.46</v>
      </c>
      <c r="BQ42" s="152">
        <v>2194.96</v>
      </c>
      <c r="BR42" s="141">
        <v>2277.15</v>
      </c>
      <c r="BS42" s="152">
        <v>2038.56</v>
      </c>
      <c r="BT42" s="152">
        <v>1992.89</v>
      </c>
      <c r="BU42" s="152">
        <v>2112.23</v>
      </c>
      <c r="BV42" s="152">
        <v>2174.33</v>
      </c>
      <c r="BW42" s="153">
        <v>2026.41</v>
      </c>
      <c r="BX42" s="172" t="s">
        <v>51</v>
      </c>
      <c r="BY42" s="154">
        <v>-62.58</v>
      </c>
      <c r="BZ42" s="152">
        <v>-82.73</v>
      </c>
      <c r="CA42" s="152">
        <v>-102.82</v>
      </c>
      <c r="CB42" s="145">
        <v>-12.15</v>
      </c>
      <c r="CC42" s="173" t="s">
        <v>51</v>
      </c>
      <c r="CD42" s="155">
        <v>-3.04E-2</v>
      </c>
      <c r="CE42" s="156">
        <v>-3.7699999999999997E-2</v>
      </c>
      <c r="CF42" s="156">
        <v>-4.5199999999999997E-2</v>
      </c>
      <c r="CG42" s="149">
        <v>-6.0000000000000001E-3</v>
      </c>
    </row>
    <row r="43" spans="1:85" s="15" customFormat="1" ht="15.75" customHeight="1" x14ac:dyDescent="0.3">
      <c r="A43"/>
      <c r="B43" s="123" t="s">
        <v>99</v>
      </c>
      <c r="C43" s="132" t="s">
        <v>30</v>
      </c>
      <c r="D43" s="174">
        <v>17171.88</v>
      </c>
      <c r="E43" s="174">
        <v>16435.53</v>
      </c>
      <c r="F43" s="174">
        <v>15935.7</v>
      </c>
      <c r="G43" s="174">
        <v>17867.79</v>
      </c>
      <c r="H43" s="174">
        <v>16328.75</v>
      </c>
      <c r="I43" s="174">
        <v>14969.19</v>
      </c>
      <c r="J43" s="174">
        <v>14027.57</v>
      </c>
      <c r="K43" s="174">
        <v>16652.099999999999</v>
      </c>
      <c r="L43" s="174">
        <v>18728.830000000002</v>
      </c>
      <c r="M43" s="174">
        <v>16132.29</v>
      </c>
      <c r="N43" s="174">
        <v>15061.63</v>
      </c>
      <c r="O43" s="174">
        <v>18187.86</v>
      </c>
      <c r="P43" s="174">
        <v>17442.97</v>
      </c>
      <c r="Q43" s="174">
        <v>15381.33</v>
      </c>
      <c r="R43" s="174">
        <v>14435.27</v>
      </c>
      <c r="S43" s="174">
        <v>15560.92</v>
      </c>
      <c r="T43" s="174">
        <v>16053.72</v>
      </c>
      <c r="U43" s="174">
        <v>14299.87</v>
      </c>
      <c r="V43" s="174">
        <v>13487.43</v>
      </c>
      <c r="W43" s="174">
        <v>15443.47</v>
      </c>
      <c r="X43" s="174">
        <v>15570.41</v>
      </c>
      <c r="Y43" s="174">
        <v>14217.48</v>
      </c>
      <c r="Z43" s="174">
        <v>13517.92</v>
      </c>
      <c r="AA43" s="174">
        <v>14388.47</v>
      </c>
      <c r="AB43" s="174">
        <v>14356.59</v>
      </c>
      <c r="AC43" s="174">
        <v>13825.04</v>
      </c>
      <c r="AD43" s="174">
        <v>13497.68</v>
      </c>
      <c r="AE43" s="174">
        <v>14457.46</v>
      </c>
      <c r="AF43" s="174">
        <v>14847.97</v>
      </c>
      <c r="AG43" s="174">
        <v>14181.28</v>
      </c>
      <c r="AH43" s="174">
        <v>13399.08</v>
      </c>
      <c r="AI43" s="174">
        <v>14360</v>
      </c>
      <c r="AJ43" s="174">
        <v>15015.6</v>
      </c>
      <c r="AK43" s="174">
        <v>13916.05</v>
      </c>
      <c r="AL43" s="174">
        <v>13788.33</v>
      </c>
      <c r="AM43" s="174">
        <v>14989.89</v>
      </c>
      <c r="AN43" s="174">
        <v>14375.53</v>
      </c>
      <c r="AO43" s="174">
        <v>13855.49</v>
      </c>
      <c r="AP43" s="174">
        <v>13641.39</v>
      </c>
      <c r="AQ43" s="174">
        <v>14488.56</v>
      </c>
      <c r="AR43" s="174">
        <v>14281.58</v>
      </c>
      <c r="AS43" s="174">
        <v>13608.58</v>
      </c>
      <c r="AT43" s="174">
        <v>13306.56</v>
      </c>
      <c r="AU43" s="174">
        <v>14202.94</v>
      </c>
      <c r="AV43" s="174">
        <v>13974.26</v>
      </c>
      <c r="AW43" s="174">
        <v>13305.15</v>
      </c>
      <c r="AX43" s="174">
        <v>13336.47</v>
      </c>
      <c r="AY43" s="174">
        <v>13512.42</v>
      </c>
      <c r="AZ43" s="174">
        <v>13332.96</v>
      </c>
      <c r="BA43" s="174">
        <v>11568.32</v>
      </c>
      <c r="BB43" s="174">
        <v>11542.07</v>
      </c>
      <c r="BC43" s="174">
        <v>12147.6</v>
      </c>
      <c r="BD43" s="174">
        <v>12417.64</v>
      </c>
      <c r="BE43" s="174">
        <v>12745.09</v>
      </c>
      <c r="BF43" s="174">
        <v>12277.76</v>
      </c>
      <c r="BG43" s="174">
        <v>13179.72</v>
      </c>
      <c r="BH43" s="174">
        <v>12610.95</v>
      </c>
      <c r="BI43" s="174">
        <v>11673.89</v>
      </c>
      <c r="BJ43" s="174">
        <v>12064.28</v>
      </c>
      <c r="BK43" s="174">
        <v>13075.67</v>
      </c>
      <c r="BL43" s="174">
        <v>12272.72</v>
      </c>
      <c r="BM43" s="174">
        <v>12310.35</v>
      </c>
      <c r="BN43" s="174">
        <v>11839.01</v>
      </c>
      <c r="BO43" s="174">
        <v>12165.85</v>
      </c>
      <c r="BP43" s="174">
        <v>13339.57</v>
      </c>
      <c r="BQ43" s="174">
        <v>13203.49</v>
      </c>
      <c r="BR43" s="174">
        <v>12830.81</v>
      </c>
      <c r="BS43" s="174">
        <v>12732.23</v>
      </c>
      <c r="BT43" s="174">
        <v>12855.34</v>
      </c>
      <c r="BU43" s="174">
        <v>12868.7</v>
      </c>
      <c r="BV43" s="174">
        <v>12560.54</v>
      </c>
      <c r="BW43" s="175">
        <v>12908.3</v>
      </c>
      <c r="BX43" s="176" t="s">
        <v>51</v>
      </c>
      <c r="BY43" s="157">
        <v>-484.23</v>
      </c>
      <c r="BZ43" s="158">
        <v>-334.8</v>
      </c>
      <c r="CA43" s="158">
        <v>-270.26</v>
      </c>
      <c r="CB43" s="159">
        <v>176.07</v>
      </c>
      <c r="CC43" s="177" t="s">
        <v>51</v>
      </c>
      <c r="CD43" s="160">
        <v>-3.6299999999999999E-2</v>
      </c>
      <c r="CE43" s="161">
        <v>-2.5399999999999999E-2</v>
      </c>
      <c r="CF43" s="161">
        <v>-2.1100000000000001E-2</v>
      </c>
      <c r="CG43" s="162">
        <v>1.38E-2</v>
      </c>
    </row>
    <row r="44" spans="1:85" s="17" customFormat="1" ht="15.75" customHeight="1" x14ac:dyDescent="0.3">
      <c r="A44"/>
      <c r="B44" s="133" t="s">
        <v>51</v>
      </c>
      <c r="C44" s="133" t="s">
        <v>51</v>
      </c>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0"/>
      <c r="AS44" s="170"/>
      <c r="AT44" s="170"/>
      <c r="AU44" s="170"/>
      <c r="AV44" s="170"/>
      <c r="AW44" s="170"/>
      <c r="AX44" s="170"/>
      <c r="AY44" s="170"/>
      <c r="AZ44" s="170"/>
      <c r="BA44" s="171"/>
      <c r="BB44" s="171"/>
      <c r="BC44" s="171"/>
      <c r="BD44" s="178"/>
      <c r="BE44" s="178"/>
      <c r="BF44" s="178"/>
      <c r="BG44" s="178"/>
      <c r="BH44" s="178"/>
      <c r="BI44" s="178"/>
      <c r="BJ44" s="178"/>
      <c r="BK44" s="178"/>
      <c r="BL44" s="178"/>
      <c r="BM44" s="178"/>
      <c r="BN44" s="178"/>
      <c r="BO44" s="179"/>
      <c r="BP44" s="170"/>
      <c r="BQ44" s="170"/>
      <c r="BR44" s="170"/>
      <c r="BS44" s="170"/>
      <c r="BT44" s="170"/>
      <c r="BU44" s="170"/>
      <c r="BV44" s="170"/>
      <c r="BW44" s="170"/>
      <c r="BX44" s="170" t="s">
        <v>51</v>
      </c>
      <c r="BY44" s="170"/>
      <c r="BZ44" s="170"/>
      <c r="CA44" s="170"/>
      <c r="CB44" s="170"/>
      <c r="CC44" s="170" t="s">
        <v>51</v>
      </c>
      <c r="CD44" s="170"/>
      <c r="CE44" s="170"/>
      <c r="CF44" s="180"/>
      <c r="CG44" s="170"/>
    </row>
    <row r="45" spans="1:85" s="17" customFormat="1" ht="15.75" customHeight="1" x14ac:dyDescent="0.3">
      <c r="A45"/>
      <c r="B45" s="133" t="s">
        <v>51</v>
      </c>
      <c r="C45" s="133" t="s">
        <v>51</v>
      </c>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0"/>
      <c r="AS45" s="170"/>
      <c r="AT45" s="170"/>
      <c r="AU45" s="170"/>
      <c r="AV45" s="170"/>
      <c r="AW45" s="170"/>
      <c r="AX45" s="170"/>
      <c r="AY45" s="170"/>
      <c r="AZ45" s="170"/>
      <c r="BA45" s="171"/>
      <c r="BB45" s="171"/>
      <c r="BC45" s="171"/>
      <c r="BD45" s="171"/>
      <c r="BE45" s="178"/>
      <c r="BF45" s="178"/>
      <c r="BG45" s="178"/>
      <c r="BH45" s="178"/>
      <c r="BI45" s="178"/>
      <c r="BJ45" s="178"/>
      <c r="BK45" s="178"/>
      <c r="BL45" s="178"/>
      <c r="BM45" s="178"/>
      <c r="BN45" s="178"/>
      <c r="BO45" s="178"/>
      <c r="BP45" s="178"/>
      <c r="BQ45" s="178"/>
      <c r="BR45" s="178"/>
      <c r="BS45" s="178"/>
      <c r="BT45" s="170"/>
      <c r="BU45" s="170"/>
      <c r="BV45" s="170"/>
      <c r="BW45" s="170"/>
      <c r="BX45" s="170" t="s">
        <v>51</v>
      </c>
      <c r="BY45" s="170"/>
      <c r="BZ45" s="170"/>
      <c r="CA45" s="170"/>
      <c r="CB45" s="170"/>
      <c r="CC45" s="170" t="s">
        <v>51</v>
      </c>
      <c r="CD45" s="170"/>
      <c r="CE45" s="170"/>
      <c r="CF45" s="180"/>
      <c r="CG45" s="170"/>
    </row>
    <row r="46" spans="1:85" s="16" customFormat="1" ht="15.75" customHeight="1" x14ac:dyDescent="0.3">
      <c r="A46"/>
      <c r="B46" s="127" t="s">
        <v>51</v>
      </c>
      <c r="C46" s="127" t="s">
        <v>51</v>
      </c>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81"/>
      <c r="AP46" s="181"/>
      <c r="AQ46" s="181"/>
      <c r="AR46" s="181"/>
      <c r="AS46" s="181"/>
      <c r="AT46" s="181"/>
      <c r="AU46" s="181"/>
      <c r="AV46" s="181"/>
      <c r="AW46" s="181"/>
      <c r="AX46" s="181"/>
      <c r="AY46" s="181"/>
      <c r="AZ46" s="181"/>
      <c r="BA46" s="181"/>
      <c r="BB46" s="181"/>
      <c r="BC46" s="181"/>
      <c r="BD46" s="181"/>
      <c r="BE46" s="170"/>
      <c r="BF46" s="170"/>
      <c r="BG46" s="170"/>
      <c r="BH46" s="170"/>
      <c r="BI46" s="170"/>
      <c r="BJ46" s="170"/>
      <c r="BK46" s="170"/>
      <c r="BL46" s="170"/>
      <c r="BM46" s="170"/>
      <c r="BN46" s="170"/>
      <c r="BO46" s="170"/>
      <c r="BP46" s="170"/>
      <c r="BQ46" s="170"/>
      <c r="BR46" s="170"/>
      <c r="BS46" s="170"/>
      <c r="BT46" s="170"/>
      <c r="BU46" s="170"/>
      <c r="BV46" s="170"/>
      <c r="BW46" s="170"/>
      <c r="BX46" s="170" t="s">
        <v>51</v>
      </c>
      <c r="BY46" s="127" t="s">
        <v>83</v>
      </c>
      <c r="BZ46" s="182"/>
      <c r="CA46" s="182"/>
      <c r="CB46" s="182"/>
      <c r="CC46" s="182" t="s">
        <v>51</v>
      </c>
      <c r="CD46" s="127" t="s">
        <v>83</v>
      </c>
      <c r="CE46" s="171"/>
      <c r="CF46" s="171"/>
      <c r="CG46" s="171"/>
    </row>
    <row r="47" spans="1:85" s="16" customFormat="1" ht="15.75" customHeight="1" x14ac:dyDescent="0.3">
      <c r="A47"/>
      <c r="B47" s="127" t="s">
        <v>51</v>
      </c>
      <c r="C47" s="127" t="s">
        <v>51</v>
      </c>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81"/>
      <c r="AP47" s="181"/>
      <c r="AQ47" s="181"/>
      <c r="AR47" s="181"/>
      <c r="AS47" s="181"/>
      <c r="AT47" s="181"/>
      <c r="AU47" s="181"/>
      <c r="AV47" s="181"/>
      <c r="AW47" s="181"/>
      <c r="AX47" s="181"/>
      <c r="AY47" s="181"/>
      <c r="AZ47" s="181"/>
      <c r="BA47" s="181"/>
      <c r="BB47" s="181"/>
      <c r="BC47" s="181"/>
      <c r="BD47" s="181"/>
      <c r="BE47" s="170"/>
      <c r="BF47" s="170"/>
      <c r="BG47" s="170"/>
      <c r="BH47" s="170"/>
      <c r="BI47" s="170"/>
      <c r="BJ47" s="170"/>
      <c r="BK47" s="170"/>
      <c r="BL47" s="170"/>
      <c r="BM47" s="170"/>
      <c r="BN47" s="170"/>
      <c r="BO47" s="170"/>
      <c r="BP47" s="170"/>
      <c r="BQ47" s="170"/>
      <c r="BR47" s="170"/>
      <c r="BS47" s="170"/>
      <c r="BT47" s="170"/>
      <c r="BU47" s="170"/>
      <c r="BV47" s="170"/>
      <c r="BW47" s="170"/>
      <c r="BX47" s="170" t="s">
        <v>51</v>
      </c>
      <c r="BY47" s="187" t="s">
        <v>27</v>
      </c>
      <c r="BZ47" s="183"/>
      <c r="CA47" s="183"/>
      <c r="CB47" s="184"/>
      <c r="CC47" s="170" t="s">
        <v>51</v>
      </c>
      <c r="CD47" s="187" t="s">
        <v>84</v>
      </c>
      <c r="CE47" s="185"/>
      <c r="CF47" s="185"/>
      <c r="CG47" s="186"/>
    </row>
    <row r="48" spans="1:85" s="1" customFormat="1" ht="15.75" customHeight="1" x14ac:dyDescent="0.25">
      <c r="A48"/>
      <c r="B48" s="134" t="s">
        <v>100</v>
      </c>
      <c r="C48" s="135" t="s">
        <v>173</v>
      </c>
      <c r="D48" s="163" t="str">
        <f>D5</f>
        <v>2008K1</v>
      </c>
      <c r="E48" s="163" t="str">
        <f t="shared" ref="E48:BR48" si="0">E5</f>
        <v>2008K2</v>
      </c>
      <c r="F48" s="163" t="str">
        <f t="shared" si="0"/>
        <v>2008K3</v>
      </c>
      <c r="G48" s="163" t="str">
        <f t="shared" si="0"/>
        <v>2008K4</v>
      </c>
      <c r="H48" s="163" t="str">
        <f t="shared" si="0"/>
        <v>2009K1</v>
      </c>
      <c r="I48" s="163" t="str">
        <f t="shared" si="0"/>
        <v>2009K2</v>
      </c>
      <c r="J48" s="163" t="str">
        <f t="shared" si="0"/>
        <v>2009K3</v>
      </c>
      <c r="K48" s="163" t="str">
        <f t="shared" si="0"/>
        <v>2009K4</v>
      </c>
      <c r="L48" s="163" t="str">
        <f t="shared" si="0"/>
        <v>2010K1</v>
      </c>
      <c r="M48" s="163" t="str">
        <f t="shared" si="0"/>
        <v>2010K2</v>
      </c>
      <c r="N48" s="163" t="str">
        <f t="shared" si="0"/>
        <v>2010K3</v>
      </c>
      <c r="O48" s="163" t="str">
        <f t="shared" si="0"/>
        <v>2010K4</v>
      </c>
      <c r="P48" s="163" t="str">
        <f t="shared" si="0"/>
        <v>2011K1</v>
      </c>
      <c r="Q48" s="163" t="str">
        <f t="shared" si="0"/>
        <v>2011K2</v>
      </c>
      <c r="R48" s="163" t="str">
        <f t="shared" si="0"/>
        <v>2011K3</v>
      </c>
      <c r="S48" s="163" t="str">
        <f t="shared" si="0"/>
        <v>2011K4</v>
      </c>
      <c r="T48" s="163" t="str">
        <f t="shared" si="0"/>
        <v>2012K1</v>
      </c>
      <c r="U48" s="163" t="str">
        <f t="shared" si="0"/>
        <v>2012K2</v>
      </c>
      <c r="V48" s="163" t="str">
        <f t="shared" si="0"/>
        <v>2012K3</v>
      </c>
      <c r="W48" s="163" t="str">
        <f t="shared" si="0"/>
        <v>2012K4</v>
      </c>
      <c r="X48" s="163" t="str">
        <f t="shared" si="0"/>
        <v>2013K1</v>
      </c>
      <c r="Y48" s="163" t="str">
        <f t="shared" si="0"/>
        <v>2013K2</v>
      </c>
      <c r="Z48" s="163" t="str">
        <f t="shared" si="0"/>
        <v>2013K3</v>
      </c>
      <c r="AA48" s="163" t="str">
        <f t="shared" si="0"/>
        <v>2013K4</v>
      </c>
      <c r="AB48" s="163" t="str">
        <f t="shared" si="0"/>
        <v>2014K1</v>
      </c>
      <c r="AC48" s="163" t="str">
        <f t="shared" si="0"/>
        <v>2014K2</v>
      </c>
      <c r="AD48" s="163" t="str">
        <f t="shared" si="0"/>
        <v>2014K3</v>
      </c>
      <c r="AE48" s="163" t="str">
        <f t="shared" si="0"/>
        <v>2014K4</v>
      </c>
      <c r="AF48" s="163" t="str">
        <f t="shared" si="0"/>
        <v>2015K1</v>
      </c>
      <c r="AG48" s="163" t="str">
        <f t="shared" si="0"/>
        <v>2015K2</v>
      </c>
      <c r="AH48" s="163" t="str">
        <f t="shared" si="0"/>
        <v>2015K3</v>
      </c>
      <c r="AI48" s="163" t="str">
        <f t="shared" si="0"/>
        <v>2015K4</v>
      </c>
      <c r="AJ48" s="163" t="str">
        <f t="shared" si="0"/>
        <v>2016K1</v>
      </c>
      <c r="AK48" s="163" t="str">
        <f t="shared" si="0"/>
        <v>2016K2</v>
      </c>
      <c r="AL48" s="163" t="str">
        <f t="shared" si="0"/>
        <v>2016K3</v>
      </c>
      <c r="AM48" s="163" t="str">
        <f t="shared" si="0"/>
        <v>2016K4</v>
      </c>
      <c r="AN48" s="163" t="str">
        <f t="shared" si="0"/>
        <v>2017K1</v>
      </c>
      <c r="AO48" s="163" t="str">
        <f t="shared" si="0"/>
        <v>2017K2</v>
      </c>
      <c r="AP48" s="163" t="str">
        <f t="shared" si="0"/>
        <v>2017K3</v>
      </c>
      <c r="AQ48" s="163" t="str">
        <f t="shared" si="0"/>
        <v>2017K4</v>
      </c>
      <c r="AR48" s="163" t="str">
        <f t="shared" si="0"/>
        <v>2018K1</v>
      </c>
      <c r="AS48" s="163" t="str">
        <f t="shared" si="0"/>
        <v>2018K2</v>
      </c>
      <c r="AT48" s="163" t="str">
        <f t="shared" si="0"/>
        <v>2018K3</v>
      </c>
      <c r="AU48" s="163" t="str">
        <f t="shared" si="0"/>
        <v>2018K4</v>
      </c>
      <c r="AV48" s="163" t="str">
        <f t="shared" si="0"/>
        <v>2019K1</v>
      </c>
      <c r="AW48" s="163" t="str">
        <f t="shared" si="0"/>
        <v>2019K2</v>
      </c>
      <c r="AX48" s="163" t="str">
        <f t="shared" si="0"/>
        <v>2019K3</v>
      </c>
      <c r="AY48" s="163"/>
      <c r="AZ48" s="163" t="str">
        <f t="shared" si="0"/>
        <v>2020K1</v>
      </c>
      <c r="BA48" s="163" t="str">
        <f t="shared" si="0"/>
        <v>2020K2</v>
      </c>
      <c r="BB48" s="163" t="str">
        <f t="shared" si="0"/>
        <v>2020K3</v>
      </c>
      <c r="BC48" s="163" t="str">
        <f t="shared" si="0"/>
        <v>2020K4</v>
      </c>
      <c r="BD48" s="163" t="str">
        <f t="shared" si="0"/>
        <v>2021K1</v>
      </c>
      <c r="BE48" s="163" t="str">
        <f t="shared" si="0"/>
        <v>2021K2</v>
      </c>
      <c r="BF48" s="163" t="str">
        <f t="shared" si="0"/>
        <v>2021K3</v>
      </c>
      <c r="BG48" s="163" t="str">
        <f t="shared" si="0"/>
        <v>2021K4</v>
      </c>
      <c r="BH48" s="163" t="str">
        <f t="shared" si="0"/>
        <v>2022K1</v>
      </c>
      <c r="BI48" s="163" t="str">
        <f t="shared" si="0"/>
        <v>2022K2</v>
      </c>
      <c r="BJ48" s="163" t="str">
        <f t="shared" si="0"/>
        <v>2022K3</v>
      </c>
      <c r="BK48" s="163" t="str">
        <f t="shared" si="0"/>
        <v>2022K4</v>
      </c>
      <c r="BL48" s="163" t="str">
        <f t="shared" si="0"/>
        <v>2023K1</v>
      </c>
      <c r="BM48" s="163" t="str">
        <f t="shared" si="0"/>
        <v>2023K2</v>
      </c>
      <c r="BN48" s="163" t="str">
        <f t="shared" si="0"/>
        <v>2023K3</v>
      </c>
      <c r="BO48" s="163" t="str">
        <f t="shared" si="0"/>
        <v>2023K4</v>
      </c>
      <c r="BP48" s="163" t="str">
        <f t="shared" si="0"/>
        <v>2024K1</v>
      </c>
      <c r="BQ48" s="163" t="str">
        <f t="shared" si="0"/>
        <v>2024K2</v>
      </c>
      <c r="BR48" s="163" t="str">
        <f t="shared" si="0"/>
        <v>2024K3</v>
      </c>
      <c r="BS48" s="163" t="str">
        <f t="shared" ref="BS48:BW48" si="1">BS5</f>
        <v>2024K4</v>
      </c>
      <c r="BT48" s="163" t="str">
        <f t="shared" si="1"/>
        <v>2025K1</v>
      </c>
      <c r="BU48" s="163" t="str">
        <f t="shared" si="1"/>
        <v>2025K2</v>
      </c>
      <c r="BV48" s="163" t="str">
        <f t="shared" si="1"/>
        <v>2025K3</v>
      </c>
      <c r="BW48" s="138" t="str">
        <f t="shared" si="1"/>
        <v>2025K4</v>
      </c>
      <c r="BX48" s="152" t="s">
        <v>51</v>
      </c>
      <c r="BY48" s="139" t="str">
        <f>BY5</f>
        <v>2025K1</v>
      </c>
      <c r="BZ48" s="136" t="str">
        <f t="shared" ref="BZ48:CG48" si="2">BZ5</f>
        <v>2025K2</v>
      </c>
      <c r="CA48" s="136" t="str">
        <f t="shared" si="2"/>
        <v>2025K3</v>
      </c>
      <c r="CB48" s="138" t="str">
        <f t="shared" si="2"/>
        <v>2025K4</v>
      </c>
      <c r="CC48" s="170" t="s">
        <v>51</v>
      </c>
      <c r="CD48" s="139" t="str">
        <f t="shared" si="2"/>
        <v>2025K1</v>
      </c>
      <c r="CE48" s="136" t="str">
        <f t="shared" si="2"/>
        <v>2025K2</v>
      </c>
      <c r="CF48" s="136" t="str">
        <f t="shared" si="2"/>
        <v>2025K3</v>
      </c>
      <c r="CG48" s="138" t="str">
        <f t="shared" si="2"/>
        <v>2025K4</v>
      </c>
    </row>
    <row r="49" spans="1:85" ht="15.75" customHeight="1" x14ac:dyDescent="0.25">
      <c r="B49" s="124" t="s">
        <v>91</v>
      </c>
      <c r="C49" s="125" t="s">
        <v>22</v>
      </c>
      <c r="D49" s="140">
        <v>2199.06</v>
      </c>
      <c r="E49" s="140">
        <v>2229.2399999999998</v>
      </c>
      <c r="F49" s="140">
        <v>2220.73</v>
      </c>
      <c r="G49" s="140">
        <v>2255.73</v>
      </c>
      <c r="H49" s="140">
        <v>2129.6</v>
      </c>
      <c r="I49" s="140">
        <v>2145.66</v>
      </c>
      <c r="J49" s="140">
        <v>2144.04</v>
      </c>
      <c r="K49" s="140">
        <v>2151.62</v>
      </c>
      <c r="L49" s="140">
        <v>2186.42</v>
      </c>
      <c r="M49" s="140">
        <v>2172.4499999999998</v>
      </c>
      <c r="N49" s="140">
        <v>2183.1999999999998</v>
      </c>
      <c r="O49" s="140">
        <v>2245.13</v>
      </c>
      <c r="P49" s="140">
        <v>2177.1</v>
      </c>
      <c r="Q49" s="140">
        <v>2204.9699999999998</v>
      </c>
      <c r="R49" s="140">
        <v>2192.9699999999998</v>
      </c>
      <c r="S49" s="140">
        <v>2194.73</v>
      </c>
      <c r="T49" s="140">
        <v>2161.2600000000002</v>
      </c>
      <c r="U49" s="140">
        <v>2141.39</v>
      </c>
      <c r="V49" s="140">
        <v>2152.25</v>
      </c>
      <c r="W49" s="140">
        <v>2165.81</v>
      </c>
      <c r="X49" s="140">
        <v>2141.15</v>
      </c>
      <c r="Y49" s="140">
        <v>2149.7199999999998</v>
      </c>
      <c r="Z49" s="140">
        <v>2154.38</v>
      </c>
      <c r="AA49" s="140">
        <v>2151.81</v>
      </c>
      <c r="AB49" s="140">
        <v>2127.94</v>
      </c>
      <c r="AC49" s="140">
        <v>2140.89</v>
      </c>
      <c r="AD49" s="140">
        <v>2153.04</v>
      </c>
      <c r="AE49" s="140">
        <v>2156.6999999999998</v>
      </c>
      <c r="AF49" s="140">
        <v>2118.87</v>
      </c>
      <c r="AG49" s="140">
        <v>2146.12</v>
      </c>
      <c r="AH49" s="140">
        <v>2137.15</v>
      </c>
      <c r="AI49" s="140">
        <v>2158.88</v>
      </c>
      <c r="AJ49" s="140">
        <v>2066.64</v>
      </c>
      <c r="AK49" s="140">
        <v>2095.1799999999998</v>
      </c>
      <c r="AL49" s="140">
        <v>2099.1</v>
      </c>
      <c r="AM49" s="140">
        <v>2128.0700000000002</v>
      </c>
      <c r="AN49" s="140">
        <v>2083.36</v>
      </c>
      <c r="AO49" s="140">
        <v>2107.2199999999998</v>
      </c>
      <c r="AP49" s="140">
        <v>2126.09</v>
      </c>
      <c r="AQ49" s="140">
        <v>2124.4699999999998</v>
      </c>
      <c r="AR49" s="140">
        <v>1984.17</v>
      </c>
      <c r="AS49" s="140">
        <v>2024.13</v>
      </c>
      <c r="AT49" s="140">
        <v>2038.39</v>
      </c>
      <c r="AU49" s="140">
        <v>2022.51</v>
      </c>
      <c r="AV49" s="140">
        <v>1997.01</v>
      </c>
      <c r="AW49" s="140">
        <v>2036.09</v>
      </c>
      <c r="AX49" s="140">
        <v>2052.37</v>
      </c>
      <c r="AY49" s="140">
        <v>2038.33</v>
      </c>
      <c r="AZ49" s="140">
        <v>2023.87</v>
      </c>
      <c r="BA49" s="140">
        <v>2015.94</v>
      </c>
      <c r="BB49" s="140">
        <v>2054.3200000000002</v>
      </c>
      <c r="BC49" s="140">
        <v>2057.06</v>
      </c>
      <c r="BD49" s="152">
        <v>1975.34</v>
      </c>
      <c r="BE49" s="152">
        <v>2020.63</v>
      </c>
      <c r="BF49" s="152">
        <v>2025.48</v>
      </c>
      <c r="BG49" s="152">
        <v>2008.07</v>
      </c>
      <c r="BH49" s="152">
        <v>1979.6</v>
      </c>
      <c r="BI49" s="152">
        <v>1971.54</v>
      </c>
      <c r="BJ49" s="152">
        <v>1986.08</v>
      </c>
      <c r="BK49" s="152">
        <v>1997.25</v>
      </c>
      <c r="BL49" s="152">
        <v>1937.91</v>
      </c>
      <c r="BM49" s="152">
        <v>1944.1</v>
      </c>
      <c r="BN49" s="152">
        <v>1947.92</v>
      </c>
      <c r="BO49" s="152">
        <v>1954.74</v>
      </c>
      <c r="BP49" s="152">
        <v>2041.6</v>
      </c>
      <c r="BQ49" s="152">
        <v>2056.87</v>
      </c>
      <c r="BR49" s="152">
        <v>2070.44</v>
      </c>
      <c r="BS49" s="152">
        <v>2042.24</v>
      </c>
      <c r="BT49" s="152">
        <v>2074.08</v>
      </c>
      <c r="BU49" s="152">
        <v>2088.36</v>
      </c>
      <c r="BV49" s="152">
        <v>2095.7399999999998</v>
      </c>
      <c r="BW49" s="153">
        <v>2086.2199999999998</v>
      </c>
      <c r="BX49" s="152" t="s">
        <v>51</v>
      </c>
      <c r="BY49" s="154">
        <v>32.479999999999997</v>
      </c>
      <c r="BZ49" s="164">
        <v>31.48</v>
      </c>
      <c r="CA49" s="152">
        <v>25.3</v>
      </c>
      <c r="CB49" s="153">
        <v>43.98</v>
      </c>
      <c r="CC49" s="152" t="s">
        <v>51</v>
      </c>
      <c r="CD49" s="155">
        <v>1.5900000000000001E-2</v>
      </c>
      <c r="CE49" s="156">
        <v>1.5299999999999999E-2</v>
      </c>
      <c r="CF49" s="156">
        <v>1.2200000000000001E-2</v>
      </c>
      <c r="CG49" s="149">
        <v>2.1499999999999998E-2</v>
      </c>
    </row>
    <row r="50" spans="1:85" ht="15.75" customHeight="1" x14ac:dyDescent="0.25">
      <c r="B50" s="124" t="s">
        <v>92</v>
      </c>
      <c r="C50" s="126" t="s">
        <v>23</v>
      </c>
      <c r="D50" s="140">
        <v>186.6</v>
      </c>
      <c r="E50" s="140">
        <v>200.88</v>
      </c>
      <c r="F50" s="140">
        <v>196.23</v>
      </c>
      <c r="G50" s="140">
        <v>195.44</v>
      </c>
      <c r="H50" s="140">
        <v>146.1</v>
      </c>
      <c r="I50" s="140">
        <v>141.02000000000001</v>
      </c>
      <c r="J50" s="140">
        <v>144.32</v>
      </c>
      <c r="K50" s="140">
        <v>213.61</v>
      </c>
      <c r="L50" s="140">
        <v>228.88</v>
      </c>
      <c r="M50" s="140">
        <v>211.68</v>
      </c>
      <c r="N50" s="140">
        <v>206.04</v>
      </c>
      <c r="O50" s="140">
        <v>235.35</v>
      </c>
      <c r="P50" s="140">
        <v>244.9</v>
      </c>
      <c r="Q50" s="140">
        <v>205.7</v>
      </c>
      <c r="R50" s="140">
        <v>215.15</v>
      </c>
      <c r="S50" s="140">
        <v>223.05</v>
      </c>
      <c r="T50" s="140">
        <v>252.91</v>
      </c>
      <c r="U50" s="140">
        <v>206.42</v>
      </c>
      <c r="V50" s="140">
        <v>213.4</v>
      </c>
      <c r="W50" s="140">
        <v>238.34</v>
      </c>
      <c r="X50" s="140">
        <v>225.47</v>
      </c>
      <c r="Y50" s="140">
        <v>212.95</v>
      </c>
      <c r="Z50" s="140">
        <v>226.72</v>
      </c>
      <c r="AA50" s="140">
        <v>217.72</v>
      </c>
      <c r="AB50" s="140">
        <v>244.68</v>
      </c>
      <c r="AC50" s="140">
        <v>219.04</v>
      </c>
      <c r="AD50" s="140">
        <v>225.3</v>
      </c>
      <c r="AE50" s="140">
        <v>249.22</v>
      </c>
      <c r="AF50" s="140">
        <v>237.59</v>
      </c>
      <c r="AG50" s="140">
        <v>225.23</v>
      </c>
      <c r="AH50" s="140">
        <v>217.94</v>
      </c>
      <c r="AI50" s="140">
        <v>240.88</v>
      </c>
      <c r="AJ50" s="140">
        <v>241.84</v>
      </c>
      <c r="AK50" s="140">
        <v>220.7</v>
      </c>
      <c r="AL50" s="140">
        <v>229.81</v>
      </c>
      <c r="AM50" s="140">
        <v>231.58</v>
      </c>
      <c r="AN50" s="140">
        <v>243.6</v>
      </c>
      <c r="AO50" s="140">
        <v>234.84</v>
      </c>
      <c r="AP50" s="140">
        <v>229.19</v>
      </c>
      <c r="AQ50" s="140">
        <v>227.71</v>
      </c>
      <c r="AR50" s="140">
        <v>245.53</v>
      </c>
      <c r="AS50" s="140">
        <v>211.2</v>
      </c>
      <c r="AT50" s="140">
        <v>216.73</v>
      </c>
      <c r="AU50" s="140">
        <v>212.22</v>
      </c>
      <c r="AV50" s="140">
        <v>218.78</v>
      </c>
      <c r="AW50" s="140">
        <v>219.58</v>
      </c>
      <c r="AX50" s="140">
        <v>228.83</v>
      </c>
      <c r="AY50" s="140">
        <v>234.56</v>
      </c>
      <c r="AZ50" s="140">
        <v>237.36</v>
      </c>
      <c r="BA50" s="140">
        <v>216.66</v>
      </c>
      <c r="BB50" s="140">
        <v>218.32</v>
      </c>
      <c r="BC50" s="140">
        <v>227.99</v>
      </c>
      <c r="BD50" s="152">
        <v>223.43</v>
      </c>
      <c r="BE50" s="152">
        <v>218.53</v>
      </c>
      <c r="BF50" s="152">
        <v>230.69</v>
      </c>
      <c r="BG50" s="152">
        <v>218.56</v>
      </c>
      <c r="BH50" s="152">
        <v>222.89</v>
      </c>
      <c r="BI50" s="152">
        <v>200.8</v>
      </c>
      <c r="BJ50" s="152">
        <v>199.72</v>
      </c>
      <c r="BK50" s="152">
        <v>206.73</v>
      </c>
      <c r="BL50" s="152">
        <v>205.4</v>
      </c>
      <c r="BM50" s="152">
        <v>179.88</v>
      </c>
      <c r="BN50" s="152">
        <v>193.95</v>
      </c>
      <c r="BO50" s="152">
        <v>221.84</v>
      </c>
      <c r="BP50" s="152">
        <v>223.36</v>
      </c>
      <c r="BQ50" s="152">
        <v>204.66</v>
      </c>
      <c r="BR50" s="152">
        <v>202.34</v>
      </c>
      <c r="BS50" s="152">
        <v>210.31</v>
      </c>
      <c r="BT50" s="152">
        <v>225.23</v>
      </c>
      <c r="BU50" s="152">
        <v>217.24</v>
      </c>
      <c r="BV50" s="152">
        <v>223.13</v>
      </c>
      <c r="BW50" s="153">
        <v>230.46</v>
      </c>
      <c r="BX50" s="152" t="s">
        <v>51</v>
      </c>
      <c r="BY50" s="154">
        <v>1.88</v>
      </c>
      <c r="BZ50" s="152">
        <v>12.57</v>
      </c>
      <c r="CA50" s="152">
        <v>20.79</v>
      </c>
      <c r="CB50" s="153">
        <v>20.149999999999999</v>
      </c>
      <c r="CC50" s="152" t="s">
        <v>51</v>
      </c>
      <c r="CD50" s="155">
        <v>8.3999999999999995E-3</v>
      </c>
      <c r="CE50" s="156">
        <v>6.1400000000000003E-2</v>
      </c>
      <c r="CF50" s="156">
        <v>0.1028</v>
      </c>
      <c r="CG50" s="149">
        <v>9.5799999999999996E-2</v>
      </c>
    </row>
    <row r="51" spans="1:85" ht="15.75" customHeight="1" x14ac:dyDescent="0.25">
      <c r="B51" s="124" t="s">
        <v>93</v>
      </c>
      <c r="C51" s="126" t="s">
        <v>0</v>
      </c>
      <c r="D51" s="140">
        <v>4583.18</v>
      </c>
      <c r="E51" s="140">
        <v>4421.17</v>
      </c>
      <c r="F51" s="140">
        <v>4312.45</v>
      </c>
      <c r="G51" s="140">
        <v>4981.37</v>
      </c>
      <c r="H51" s="140">
        <v>3932.13</v>
      </c>
      <c r="I51" s="140">
        <v>3580.51</v>
      </c>
      <c r="J51" s="140">
        <v>3131.57</v>
      </c>
      <c r="K51" s="140">
        <v>3965.21</v>
      </c>
      <c r="L51" s="140">
        <v>4672.1099999999997</v>
      </c>
      <c r="M51" s="140">
        <v>4376.1899999999996</v>
      </c>
      <c r="N51" s="140">
        <v>4030.04</v>
      </c>
      <c r="O51" s="140">
        <v>4545.1499999999996</v>
      </c>
      <c r="P51" s="140">
        <v>4436.2700000000004</v>
      </c>
      <c r="Q51" s="140">
        <v>4159.76</v>
      </c>
      <c r="R51" s="140">
        <v>3892.08</v>
      </c>
      <c r="S51" s="140">
        <v>4131.57</v>
      </c>
      <c r="T51" s="140">
        <v>4210.68</v>
      </c>
      <c r="U51" s="140">
        <v>3970.41</v>
      </c>
      <c r="V51" s="140">
        <v>3556.86</v>
      </c>
      <c r="W51" s="140">
        <v>4101.07</v>
      </c>
      <c r="X51" s="140">
        <v>3760.14</v>
      </c>
      <c r="Y51" s="140">
        <v>3743.54</v>
      </c>
      <c r="Z51" s="140">
        <v>3564.6</v>
      </c>
      <c r="AA51" s="140">
        <v>3788.22</v>
      </c>
      <c r="AB51" s="140">
        <v>3716.45</v>
      </c>
      <c r="AC51" s="140">
        <v>3654.75</v>
      </c>
      <c r="AD51" s="140">
        <v>3510.44</v>
      </c>
      <c r="AE51" s="140">
        <v>3834.51</v>
      </c>
      <c r="AF51" s="140">
        <v>3740.97</v>
      </c>
      <c r="AG51" s="140">
        <v>4066.29</v>
      </c>
      <c r="AH51" s="140">
        <v>3580.03</v>
      </c>
      <c r="AI51" s="140">
        <v>3603.12</v>
      </c>
      <c r="AJ51" s="140">
        <v>3815.82</v>
      </c>
      <c r="AK51" s="140">
        <v>3751.77</v>
      </c>
      <c r="AL51" s="140">
        <v>3713.08</v>
      </c>
      <c r="AM51" s="140">
        <v>3985.79</v>
      </c>
      <c r="AN51" s="140">
        <v>3791.96</v>
      </c>
      <c r="AO51" s="140">
        <v>3725.21</v>
      </c>
      <c r="AP51" s="140">
        <v>3614.57</v>
      </c>
      <c r="AQ51" s="140">
        <v>3925.56</v>
      </c>
      <c r="AR51" s="140">
        <v>3853</v>
      </c>
      <c r="AS51" s="140">
        <v>3811.37</v>
      </c>
      <c r="AT51" s="140">
        <v>3547.32</v>
      </c>
      <c r="AU51" s="140">
        <v>3867.15</v>
      </c>
      <c r="AV51" s="140">
        <v>3822.95</v>
      </c>
      <c r="AW51" s="140">
        <v>3828</v>
      </c>
      <c r="AX51" s="140">
        <v>3725.99</v>
      </c>
      <c r="AY51" s="140">
        <v>3703.25</v>
      </c>
      <c r="AZ51" s="140">
        <v>3982.32</v>
      </c>
      <c r="BA51" s="140">
        <v>3157.27</v>
      </c>
      <c r="BB51" s="140">
        <v>2794.87</v>
      </c>
      <c r="BC51" s="140">
        <v>3152.8</v>
      </c>
      <c r="BD51" s="152">
        <v>3462.18</v>
      </c>
      <c r="BE51" s="152">
        <v>3714.2</v>
      </c>
      <c r="BF51" s="152">
        <v>3363.57</v>
      </c>
      <c r="BG51" s="152">
        <v>3736.84</v>
      </c>
      <c r="BH51" s="152">
        <v>3778.49</v>
      </c>
      <c r="BI51" s="152">
        <v>3008.16</v>
      </c>
      <c r="BJ51" s="152">
        <v>3452.13</v>
      </c>
      <c r="BK51" s="152">
        <v>3657.9</v>
      </c>
      <c r="BL51" s="152">
        <v>3544.46</v>
      </c>
      <c r="BM51" s="152">
        <v>3581.51</v>
      </c>
      <c r="BN51" s="141">
        <v>3238.53</v>
      </c>
      <c r="BO51" s="152">
        <v>3270.1</v>
      </c>
      <c r="BP51" s="141">
        <v>3539.98</v>
      </c>
      <c r="BQ51" s="152">
        <v>3437.07</v>
      </c>
      <c r="BR51" s="141">
        <v>3314.66</v>
      </c>
      <c r="BS51" s="141">
        <v>3344.59</v>
      </c>
      <c r="BT51" s="141">
        <v>3354.84</v>
      </c>
      <c r="BU51" s="141">
        <v>3351.02</v>
      </c>
      <c r="BV51" s="152">
        <v>3218.98</v>
      </c>
      <c r="BW51" s="153">
        <v>3329.27</v>
      </c>
      <c r="BX51" s="152" t="s">
        <v>51</v>
      </c>
      <c r="BY51" s="150">
        <v>-185.14</v>
      </c>
      <c r="BZ51" s="152">
        <v>-86.05</v>
      </c>
      <c r="CA51" s="141">
        <v>-95.68</v>
      </c>
      <c r="CB51" s="145">
        <v>-15.32</v>
      </c>
      <c r="CC51" s="152" t="s">
        <v>51</v>
      </c>
      <c r="CD51" s="155">
        <v>-5.2299999999999999E-2</v>
      </c>
      <c r="CE51" s="156">
        <v>-2.5000000000000001E-2</v>
      </c>
      <c r="CF51" s="156">
        <v>-2.8899999999999999E-2</v>
      </c>
      <c r="CG51" s="149">
        <v>-4.5999999999999999E-3</v>
      </c>
    </row>
    <row r="52" spans="1:85" ht="15.75" customHeight="1" x14ac:dyDescent="0.25">
      <c r="B52" s="124" t="s">
        <v>94</v>
      </c>
      <c r="C52" s="126" t="s">
        <v>28</v>
      </c>
      <c r="D52" s="140">
        <v>3258.83</v>
      </c>
      <c r="E52" s="140">
        <v>2147.8200000000002</v>
      </c>
      <c r="F52" s="140">
        <v>1835.45</v>
      </c>
      <c r="G52" s="140">
        <v>3126.56</v>
      </c>
      <c r="H52" s="140">
        <v>3564.12</v>
      </c>
      <c r="I52" s="140">
        <v>2073.83</v>
      </c>
      <c r="J52" s="140">
        <v>1543.26</v>
      </c>
      <c r="K52" s="140">
        <v>3427.01</v>
      </c>
      <c r="L52" s="140">
        <v>4898.49</v>
      </c>
      <c r="M52" s="140">
        <v>2490.69</v>
      </c>
      <c r="N52" s="140">
        <v>1595.05</v>
      </c>
      <c r="O52" s="140">
        <v>4078.75</v>
      </c>
      <c r="P52" s="140">
        <v>4291.6499999999996</v>
      </c>
      <c r="Q52" s="140">
        <v>2188.77</v>
      </c>
      <c r="R52" s="140">
        <v>1545.99</v>
      </c>
      <c r="S52" s="140">
        <v>2777.65</v>
      </c>
      <c r="T52" s="140">
        <v>3688.84</v>
      </c>
      <c r="U52" s="140">
        <v>1998.91</v>
      </c>
      <c r="V52" s="140">
        <v>1469.36</v>
      </c>
      <c r="W52" s="140">
        <v>2926.69</v>
      </c>
      <c r="X52" s="140">
        <v>3700.19</v>
      </c>
      <c r="Y52" s="140">
        <v>1948.25</v>
      </c>
      <c r="Z52" s="140">
        <v>1501.59</v>
      </c>
      <c r="AA52" s="140">
        <v>2447.9499999999998</v>
      </c>
      <c r="AB52" s="140">
        <v>2810.51</v>
      </c>
      <c r="AC52" s="140">
        <v>1858.44</v>
      </c>
      <c r="AD52" s="140">
        <v>1372.53</v>
      </c>
      <c r="AE52" s="140">
        <v>2452.4899999999998</v>
      </c>
      <c r="AF52" s="140">
        <v>2937.92</v>
      </c>
      <c r="AG52" s="140">
        <v>1672.57</v>
      </c>
      <c r="AH52" s="140">
        <v>1211.76</v>
      </c>
      <c r="AI52" s="140">
        <v>2388.77</v>
      </c>
      <c r="AJ52" s="140">
        <v>3123.02</v>
      </c>
      <c r="AK52" s="140">
        <v>1779.98</v>
      </c>
      <c r="AL52" s="140">
        <v>1358.25</v>
      </c>
      <c r="AM52" s="140">
        <v>2444.9899999999998</v>
      </c>
      <c r="AN52" s="140">
        <v>2632.93</v>
      </c>
      <c r="AO52" s="140">
        <v>1767.62</v>
      </c>
      <c r="AP52" s="140">
        <v>1527.37</v>
      </c>
      <c r="AQ52" s="140">
        <v>2335.52</v>
      </c>
      <c r="AR52" s="140">
        <v>2894.11</v>
      </c>
      <c r="AS52" s="140">
        <v>1648.73</v>
      </c>
      <c r="AT52" s="140">
        <v>1411.5</v>
      </c>
      <c r="AU52" s="140">
        <v>2408.6799999999998</v>
      </c>
      <c r="AV52" s="140">
        <v>2663.45</v>
      </c>
      <c r="AW52" s="140">
        <v>1347.12</v>
      </c>
      <c r="AX52" s="140">
        <v>1270.99</v>
      </c>
      <c r="AY52" s="140">
        <v>1909.02</v>
      </c>
      <c r="AZ52" s="140">
        <v>1971.12</v>
      </c>
      <c r="BA52" s="140">
        <v>1536.83</v>
      </c>
      <c r="BB52" s="140">
        <v>1362.52</v>
      </c>
      <c r="BC52" s="140">
        <v>1878.02</v>
      </c>
      <c r="BD52" s="152">
        <v>2192.5</v>
      </c>
      <c r="BE52" s="152">
        <v>1657.7</v>
      </c>
      <c r="BF52" s="152">
        <v>1375.23</v>
      </c>
      <c r="BG52" s="152">
        <v>2165.33</v>
      </c>
      <c r="BH52" s="152">
        <v>2009.23</v>
      </c>
      <c r="BI52" s="152">
        <v>1644.23</v>
      </c>
      <c r="BJ52" s="152">
        <v>1317.05</v>
      </c>
      <c r="BK52" s="152">
        <v>2052.62</v>
      </c>
      <c r="BL52" s="152">
        <v>1911.07</v>
      </c>
      <c r="BM52" s="152">
        <v>1509.14</v>
      </c>
      <c r="BN52" s="152">
        <v>1279.6500000000001</v>
      </c>
      <c r="BO52" s="152">
        <v>1884.26</v>
      </c>
      <c r="BP52" s="152">
        <v>2112.79</v>
      </c>
      <c r="BQ52" s="152">
        <v>1591.49</v>
      </c>
      <c r="BR52" s="152">
        <v>1140.93</v>
      </c>
      <c r="BS52" s="152">
        <v>1677.47</v>
      </c>
      <c r="BT52" s="152">
        <v>1943.21</v>
      </c>
      <c r="BU52" s="152">
        <v>1541.23</v>
      </c>
      <c r="BV52" s="152">
        <v>1180</v>
      </c>
      <c r="BW52" s="153">
        <v>1856.58</v>
      </c>
      <c r="BX52" s="152" t="s">
        <v>51</v>
      </c>
      <c r="BY52" s="154">
        <v>-169.58</v>
      </c>
      <c r="BZ52" s="152">
        <v>-50.26</v>
      </c>
      <c r="CA52" s="152">
        <v>39.06</v>
      </c>
      <c r="CB52" s="153">
        <v>179.11</v>
      </c>
      <c r="CC52" s="152" t="s">
        <v>51</v>
      </c>
      <c r="CD52" s="155">
        <v>-8.0299999999999996E-2</v>
      </c>
      <c r="CE52" s="156">
        <v>-3.1600000000000003E-2</v>
      </c>
      <c r="CF52" s="156">
        <v>3.4200000000000001E-2</v>
      </c>
      <c r="CG52" s="149">
        <v>0.10680000000000001</v>
      </c>
    </row>
    <row r="53" spans="1:85" ht="15.75" customHeight="1" x14ac:dyDescent="0.25">
      <c r="B53" s="124" t="s">
        <v>95</v>
      </c>
      <c r="C53" s="126" t="s">
        <v>24</v>
      </c>
      <c r="D53" s="140">
        <v>438.64</v>
      </c>
      <c r="E53" s="140">
        <v>469.91</v>
      </c>
      <c r="F53" s="140">
        <v>459.26</v>
      </c>
      <c r="G53" s="140">
        <v>478.67</v>
      </c>
      <c r="H53" s="140">
        <v>446.35</v>
      </c>
      <c r="I53" s="140">
        <v>462.74</v>
      </c>
      <c r="J53" s="140">
        <v>460.72</v>
      </c>
      <c r="K53" s="140">
        <v>474.24</v>
      </c>
      <c r="L53" s="140">
        <v>474.83</v>
      </c>
      <c r="M53" s="140">
        <v>474.11</v>
      </c>
      <c r="N53" s="140">
        <v>481.76</v>
      </c>
      <c r="O53" s="140">
        <v>527.36</v>
      </c>
      <c r="P53" s="140">
        <v>482.72</v>
      </c>
      <c r="Q53" s="140">
        <v>500.69</v>
      </c>
      <c r="R53" s="140">
        <v>495.25</v>
      </c>
      <c r="S53" s="140">
        <v>501.26</v>
      </c>
      <c r="T53" s="140">
        <v>480.47</v>
      </c>
      <c r="U53" s="140">
        <v>469.16</v>
      </c>
      <c r="V53" s="140">
        <v>477.33</v>
      </c>
      <c r="W53" s="140">
        <v>492.13</v>
      </c>
      <c r="X53" s="140">
        <v>461.77</v>
      </c>
      <c r="Y53" s="140">
        <v>474.05</v>
      </c>
      <c r="Z53" s="140">
        <v>477.43</v>
      </c>
      <c r="AA53" s="140">
        <v>476.32</v>
      </c>
      <c r="AB53" s="140">
        <v>442.02</v>
      </c>
      <c r="AC53" s="140">
        <v>449.32</v>
      </c>
      <c r="AD53" s="140">
        <v>459.63</v>
      </c>
      <c r="AE53" s="140">
        <v>466.66</v>
      </c>
      <c r="AF53" s="140">
        <v>448.56</v>
      </c>
      <c r="AG53" s="140">
        <v>469.71</v>
      </c>
      <c r="AH53" s="140">
        <v>465.49</v>
      </c>
      <c r="AI53" s="140">
        <v>483.16</v>
      </c>
      <c r="AJ53" s="140">
        <v>437.74</v>
      </c>
      <c r="AK53" s="140">
        <v>464.13</v>
      </c>
      <c r="AL53" s="140">
        <v>473.05</v>
      </c>
      <c r="AM53" s="140">
        <v>492.61</v>
      </c>
      <c r="AN53" s="140">
        <v>416.21</v>
      </c>
      <c r="AO53" s="140">
        <v>454.01</v>
      </c>
      <c r="AP53" s="140">
        <v>455.23</v>
      </c>
      <c r="AQ53" s="140">
        <v>445.4</v>
      </c>
      <c r="AR53" s="140">
        <v>402.64</v>
      </c>
      <c r="AS53" s="140">
        <v>453.2</v>
      </c>
      <c r="AT53" s="140">
        <v>457.04</v>
      </c>
      <c r="AU53" s="140">
        <v>437.45</v>
      </c>
      <c r="AV53" s="140">
        <v>418.3</v>
      </c>
      <c r="AW53" s="140">
        <v>471.16</v>
      </c>
      <c r="AX53" s="140">
        <v>474.97</v>
      </c>
      <c r="AY53" s="140">
        <v>454.61</v>
      </c>
      <c r="AZ53" s="140">
        <v>440.25</v>
      </c>
      <c r="BA53" s="140">
        <v>439.45</v>
      </c>
      <c r="BB53" s="140">
        <v>467.22</v>
      </c>
      <c r="BC53" s="140">
        <v>471.95</v>
      </c>
      <c r="BD53" s="152">
        <v>435.65</v>
      </c>
      <c r="BE53" s="152">
        <v>499.39</v>
      </c>
      <c r="BF53" s="152">
        <v>492.62</v>
      </c>
      <c r="BG53" s="152">
        <v>471.08</v>
      </c>
      <c r="BH53" s="152">
        <v>422.16</v>
      </c>
      <c r="BI53" s="152">
        <v>423.95</v>
      </c>
      <c r="BJ53" s="152">
        <v>427.8</v>
      </c>
      <c r="BK53" s="152">
        <v>433.64</v>
      </c>
      <c r="BL53" s="152">
        <v>396.68</v>
      </c>
      <c r="BM53" s="152">
        <v>412.05</v>
      </c>
      <c r="BN53" s="152">
        <v>408.56</v>
      </c>
      <c r="BO53" s="152">
        <v>411.97</v>
      </c>
      <c r="BP53" s="152">
        <v>532.49</v>
      </c>
      <c r="BQ53" s="152">
        <v>560.25</v>
      </c>
      <c r="BR53" s="152">
        <v>566.54999999999995</v>
      </c>
      <c r="BS53" s="152">
        <v>527.82000000000005</v>
      </c>
      <c r="BT53" s="152">
        <v>501.87</v>
      </c>
      <c r="BU53" s="152">
        <v>529.19000000000005</v>
      </c>
      <c r="BV53" s="152">
        <v>527.95000000000005</v>
      </c>
      <c r="BW53" s="153">
        <v>510.64</v>
      </c>
      <c r="BX53" s="152" t="s">
        <v>51</v>
      </c>
      <c r="BY53" s="154">
        <v>-30.63</v>
      </c>
      <c r="BZ53" s="152">
        <v>-31.06</v>
      </c>
      <c r="CA53" s="152">
        <v>-38.6</v>
      </c>
      <c r="CB53" s="153">
        <v>-17.18</v>
      </c>
      <c r="CC53" s="152" t="s">
        <v>51</v>
      </c>
      <c r="CD53" s="155">
        <v>-5.7500000000000002E-2</v>
      </c>
      <c r="CE53" s="156">
        <v>-5.5399999999999998E-2</v>
      </c>
      <c r="CF53" s="156">
        <v>-6.8099999999999994E-2</v>
      </c>
      <c r="CG53" s="149">
        <v>-3.2599999999999997E-2</v>
      </c>
    </row>
    <row r="54" spans="1:85" ht="15.75" customHeight="1" x14ac:dyDescent="0.25">
      <c r="B54" s="124" t="s">
        <v>96</v>
      </c>
      <c r="C54" s="126" t="s">
        <v>310</v>
      </c>
      <c r="D54" s="140">
        <v>2626.1</v>
      </c>
      <c r="E54" s="140">
        <v>2819.18</v>
      </c>
      <c r="F54" s="140">
        <v>2745.87</v>
      </c>
      <c r="G54" s="140">
        <v>2819.4</v>
      </c>
      <c r="H54" s="140">
        <v>2344.91</v>
      </c>
      <c r="I54" s="140">
        <v>2515.7600000000002</v>
      </c>
      <c r="J54" s="140">
        <v>2469.0100000000002</v>
      </c>
      <c r="K54" s="140">
        <v>2495.15</v>
      </c>
      <c r="L54" s="140">
        <v>2460.0500000000002</v>
      </c>
      <c r="M54" s="140">
        <v>2456.4299999999998</v>
      </c>
      <c r="N54" s="140">
        <v>2489.35</v>
      </c>
      <c r="O54" s="140">
        <v>2549.88</v>
      </c>
      <c r="P54" s="140">
        <v>2168.0500000000002</v>
      </c>
      <c r="Q54" s="140">
        <v>2251.21</v>
      </c>
      <c r="R54" s="140">
        <v>2194.09</v>
      </c>
      <c r="S54" s="140">
        <v>2077.52</v>
      </c>
      <c r="T54" s="140">
        <v>1790.21</v>
      </c>
      <c r="U54" s="140">
        <v>1884.15</v>
      </c>
      <c r="V54" s="140">
        <v>1904.5</v>
      </c>
      <c r="W54" s="140">
        <v>1961.26</v>
      </c>
      <c r="X54" s="140">
        <v>1880.25</v>
      </c>
      <c r="Y54" s="140">
        <v>2043.36</v>
      </c>
      <c r="Z54" s="140">
        <v>1874.78</v>
      </c>
      <c r="AA54" s="140">
        <v>1854.74</v>
      </c>
      <c r="AB54" s="140">
        <v>1735.93</v>
      </c>
      <c r="AC54" s="140">
        <v>1933.9</v>
      </c>
      <c r="AD54" s="140">
        <v>2137.4899999999998</v>
      </c>
      <c r="AE54" s="140">
        <v>1873.53</v>
      </c>
      <c r="AF54" s="140">
        <v>2122.37</v>
      </c>
      <c r="AG54" s="140">
        <v>2052.14</v>
      </c>
      <c r="AH54" s="140">
        <v>2140.5</v>
      </c>
      <c r="AI54" s="140">
        <v>2037.47</v>
      </c>
      <c r="AJ54" s="140">
        <v>2161.36</v>
      </c>
      <c r="AK54" s="140">
        <v>2137.11</v>
      </c>
      <c r="AL54" s="140">
        <v>2354.1999999999998</v>
      </c>
      <c r="AM54" s="140">
        <v>2337.6999999999998</v>
      </c>
      <c r="AN54" s="140">
        <v>2066.2800000000002</v>
      </c>
      <c r="AO54" s="140">
        <v>2109.48</v>
      </c>
      <c r="AP54" s="140">
        <v>2171.8000000000002</v>
      </c>
      <c r="AQ54" s="140">
        <v>2134.2399999999998</v>
      </c>
      <c r="AR54" s="140">
        <v>1940.44</v>
      </c>
      <c r="AS54" s="140">
        <v>2160.9699999999998</v>
      </c>
      <c r="AT54" s="140">
        <v>2221.9299999999998</v>
      </c>
      <c r="AU54" s="140">
        <v>2087.88</v>
      </c>
      <c r="AV54" s="140">
        <v>1915.26</v>
      </c>
      <c r="AW54" s="140">
        <v>2128.6799999999998</v>
      </c>
      <c r="AX54" s="140">
        <v>2199.3200000000002</v>
      </c>
      <c r="AY54" s="140">
        <v>2030.35</v>
      </c>
      <c r="AZ54" s="140">
        <v>1806.7</v>
      </c>
      <c r="BA54" s="140">
        <v>1319.07</v>
      </c>
      <c r="BB54" s="140">
        <v>1483.97</v>
      </c>
      <c r="BC54" s="140">
        <v>1435.51</v>
      </c>
      <c r="BD54" s="152">
        <v>1448.1</v>
      </c>
      <c r="BE54" s="152">
        <v>1591.98</v>
      </c>
      <c r="BF54" s="152">
        <v>1618.16</v>
      </c>
      <c r="BG54" s="152">
        <v>1688.82</v>
      </c>
      <c r="BH54" s="152">
        <v>1682.14</v>
      </c>
      <c r="BI54" s="152">
        <v>1783.5</v>
      </c>
      <c r="BJ54" s="152">
        <v>1956.82</v>
      </c>
      <c r="BK54" s="152">
        <v>2099.85</v>
      </c>
      <c r="BL54" s="152">
        <v>1795.98</v>
      </c>
      <c r="BM54" s="152">
        <v>2042.55</v>
      </c>
      <c r="BN54" s="152">
        <v>2119.56</v>
      </c>
      <c r="BO54" s="152">
        <v>1881.09</v>
      </c>
      <c r="BP54" s="152">
        <v>1952.71</v>
      </c>
      <c r="BQ54" s="152">
        <v>2242.5100000000002</v>
      </c>
      <c r="BR54" s="152">
        <v>2325.65</v>
      </c>
      <c r="BS54" s="152">
        <v>2025.44</v>
      </c>
      <c r="BT54" s="152">
        <v>1919.43</v>
      </c>
      <c r="BU54" s="152">
        <v>2155.71</v>
      </c>
      <c r="BV54" s="152">
        <v>2258.5100000000002</v>
      </c>
      <c r="BW54" s="153">
        <v>2020.29</v>
      </c>
      <c r="BX54" s="152" t="s">
        <v>51</v>
      </c>
      <c r="BY54" s="154">
        <v>-33.28</v>
      </c>
      <c r="BZ54" s="152">
        <v>-86.8</v>
      </c>
      <c r="CA54" s="152">
        <v>-67.14</v>
      </c>
      <c r="CB54" s="153">
        <v>-5.15</v>
      </c>
      <c r="CC54" s="152" t="s">
        <v>51</v>
      </c>
      <c r="CD54" s="155">
        <v>-1.7000000000000001E-2</v>
      </c>
      <c r="CE54" s="156">
        <v>-3.8699999999999998E-2</v>
      </c>
      <c r="CF54" s="156">
        <v>-2.8899999999999999E-2</v>
      </c>
      <c r="CG54" s="149">
        <v>-2.5000000000000001E-3</v>
      </c>
    </row>
    <row r="55" spans="1:85" ht="15.75" customHeight="1" x14ac:dyDescent="0.25">
      <c r="B55" s="124" t="s">
        <v>97</v>
      </c>
      <c r="C55" s="126" t="s">
        <v>29</v>
      </c>
      <c r="D55" s="140">
        <v>1044.98</v>
      </c>
      <c r="E55" s="140">
        <v>1113.3499999999999</v>
      </c>
      <c r="F55" s="140">
        <v>1089.4100000000001</v>
      </c>
      <c r="G55" s="140">
        <v>1070.5899999999999</v>
      </c>
      <c r="H55" s="140">
        <v>968.96</v>
      </c>
      <c r="I55" s="140">
        <v>1038.21</v>
      </c>
      <c r="J55" s="140">
        <v>1044.74</v>
      </c>
      <c r="K55" s="140">
        <v>1041.53</v>
      </c>
      <c r="L55" s="140">
        <v>1036.29</v>
      </c>
      <c r="M55" s="140">
        <v>1065.79</v>
      </c>
      <c r="N55" s="140">
        <v>1074.8900000000001</v>
      </c>
      <c r="O55" s="140">
        <v>1110.42</v>
      </c>
      <c r="P55" s="140">
        <v>1052.79</v>
      </c>
      <c r="Q55" s="140">
        <v>1099.3900000000001</v>
      </c>
      <c r="R55" s="140">
        <v>1087.74</v>
      </c>
      <c r="S55" s="140">
        <v>1063.46</v>
      </c>
      <c r="T55" s="140">
        <v>972.17</v>
      </c>
      <c r="U55" s="140">
        <v>991.38</v>
      </c>
      <c r="V55" s="140">
        <v>991.5</v>
      </c>
      <c r="W55" s="140">
        <v>1003.63</v>
      </c>
      <c r="X55" s="140">
        <v>951.58</v>
      </c>
      <c r="Y55" s="140">
        <v>996.61</v>
      </c>
      <c r="Z55" s="140">
        <v>994.38</v>
      </c>
      <c r="AA55" s="140">
        <v>969.1</v>
      </c>
      <c r="AB55" s="140">
        <v>889.1</v>
      </c>
      <c r="AC55" s="140">
        <v>938.81</v>
      </c>
      <c r="AD55" s="140">
        <v>937.34</v>
      </c>
      <c r="AE55" s="140">
        <v>928.06</v>
      </c>
      <c r="AF55" s="140">
        <v>843.31</v>
      </c>
      <c r="AG55" s="140">
        <v>899.78</v>
      </c>
      <c r="AH55" s="140">
        <v>903.53</v>
      </c>
      <c r="AI55" s="140">
        <v>890.34</v>
      </c>
      <c r="AJ55" s="140">
        <v>810.3</v>
      </c>
      <c r="AK55" s="140">
        <v>875.92</v>
      </c>
      <c r="AL55" s="140">
        <v>893.88</v>
      </c>
      <c r="AM55" s="140">
        <v>879.78</v>
      </c>
      <c r="AN55" s="140">
        <v>810.93</v>
      </c>
      <c r="AO55" s="140">
        <v>876.66</v>
      </c>
      <c r="AP55" s="140">
        <v>881.89</v>
      </c>
      <c r="AQ55" s="140">
        <v>851.93</v>
      </c>
      <c r="AR55" s="140">
        <v>778.57</v>
      </c>
      <c r="AS55" s="140">
        <v>860.84</v>
      </c>
      <c r="AT55" s="140">
        <v>875.06</v>
      </c>
      <c r="AU55" s="140">
        <v>830.78</v>
      </c>
      <c r="AV55" s="140">
        <v>784.14</v>
      </c>
      <c r="AW55" s="140">
        <v>868.48</v>
      </c>
      <c r="AX55" s="140">
        <v>883.04</v>
      </c>
      <c r="AY55" s="140">
        <v>836.95</v>
      </c>
      <c r="AZ55" s="140">
        <v>761.8</v>
      </c>
      <c r="BA55" s="140">
        <v>760.97</v>
      </c>
      <c r="BB55" s="140">
        <v>814.08</v>
      </c>
      <c r="BC55" s="140">
        <v>788.87</v>
      </c>
      <c r="BD55" s="152">
        <v>707.22</v>
      </c>
      <c r="BE55" s="152">
        <v>795.07</v>
      </c>
      <c r="BF55" s="152">
        <v>807.35</v>
      </c>
      <c r="BG55" s="152">
        <v>755.65</v>
      </c>
      <c r="BH55" s="152">
        <v>681.09</v>
      </c>
      <c r="BI55" s="152">
        <v>699.09</v>
      </c>
      <c r="BJ55" s="152">
        <v>712.52</v>
      </c>
      <c r="BK55" s="152">
        <v>702.08</v>
      </c>
      <c r="BL55" s="152">
        <v>671.73</v>
      </c>
      <c r="BM55" s="152">
        <v>706.43</v>
      </c>
      <c r="BN55" s="152">
        <v>705.19</v>
      </c>
      <c r="BO55" s="152">
        <v>689.72</v>
      </c>
      <c r="BP55" s="152">
        <v>779.53</v>
      </c>
      <c r="BQ55" s="152">
        <v>821.72</v>
      </c>
      <c r="BR55" s="152">
        <v>839.52</v>
      </c>
      <c r="BS55" s="152">
        <v>771.46</v>
      </c>
      <c r="BT55" s="152">
        <v>745.09</v>
      </c>
      <c r="BU55" s="152">
        <v>783.33</v>
      </c>
      <c r="BV55" s="152">
        <v>792.65</v>
      </c>
      <c r="BW55" s="153">
        <v>755.1</v>
      </c>
      <c r="BX55" s="152" t="s">
        <v>51</v>
      </c>
      <c r="BY55" s="154">
        <v>-34.43</v>
      </c>
      <c r="BZ55" s="152">
        <v>-38.39</v>
      </c>
      <c r="CA55" s="152">
        <v>-46.87</v>
      </c>
      <c r="CB55" s="153">
        <v>-16.36</v>
      </c>
      <c r="CC55" s="152" t="s">
        <v>51</v>
      </c>
      <c r="CD55" s="155">
        <v>-4.4200000000000003E-2</v>
      </c>
      <c r="CE55" s="156">
        <v>-4.6699999999999998E-2</v>
      </c>
      <c r="CF55" s="156">
        <v>-5.5800000000000002E-2</v>
      </c>
      <c r="CG55" s="149">
        <v>-2.12E-2</v>
      </c>
    </row>
    <row r="56" spans="1:85" ht="15.75" customHeight="1" x14ac:dyDescent="0.25">
      <c r="B56" s="124" t="s">
        <v>98</v>
      </c>
      <c r="C56" s="126" t="s">
        <v>26</v>
      </c>
      <c r="D56" s="140">
        <v>148.01</v>
      </c>
      <c r="E56" s="140">
        <v>138.6</v>
      </c>
      <c r="F56" s="140">
        <v>137.5</v>
      </c>
      <c r="G56" s="140">
        <v>153.03</v>
      </c>
      <c r="H56" s="140">
        <v>143.65</v>
      </c>
      <c r="I56" s="140">
        <v>126.97</v>
      </c>
      <c r="J56" s="140">
        <v>129.31</v>
      </c>
      <c r="K56" s="140">
        <v>144.4</v>
      </c>
      <c r="L56" s="140">
        <v>154.87</v>
      </c>
      <c r="M56" s="140">
        <v>122.64</v>
      </c>
      <c r="N56" s="140">
        <v>124.08</v>
      </c>
      <c r="O56" s="140">
        <v>157.72999999999999</v>
      </c>
      <c r="P56" s="140">
        <v>135.32</v>
      </c>
      <c r="Q56" s="140">
        <v>115.62</v>
      </c>
      <c r="R56" s="140">
        <v>119.01</v>
      </c>
      <c r="S56" s="140">
        <v>126.89</v>
      </c>
      <c r="T56" s="140">
        <v>129.27000000000001</v>
      </c>
      <c r="U56" s="140">
        <v>117.48</v>
      </c>
      <c r="V56" s="140">
        <v>123.9</v>
      </c>
      <c r="W56" s="140">
        <v>136.51</v>
      </c>
      <c r="X56" s="140">
        <v>115.85</v>
      </c>
      <c r="Y56" s="140">
        <v>108.21</v>
      </c>
      <c r="Z56" s="140">
        <v>109.05</v>
      </c>
      <c r="AA56" s="140">
        <v>109.99</v>
      </c>
      <c r="AB56" s="140">
        <v>106.7</v>
      </c>
      <c r="AC56" s="140">
        <v>99.53</v>
      </c>
      <c r="AD56" s="140">
        <v>104.32</v>
      </c>
      <c r="AE56" s="140">
        <v>104.37</v>
      </c>
      <c r="AF56" s="140">
        <v>99.56</v>
      </c>
      <c r="AG56" s="140">
        <v>100.39</v>
      </c>
      <c r="AH56" s="140">
        <v>103.18</v>
      </c>
      <c r="AI56" s="140">
        <v>103.81</v>
      </c>
      <c r="AJ56" s="140">
        <v>99.31</v>
      </c>
      <c r="AK56" s="140">
        <v>96.39</v>
      </c>
      <c r="AL56" s="140">
        <v>98.22</v>
      </c>
      <c r="AM56" s="140">
        <v>102.35</v>
      </c>
      <c r="AN56" s="140">
        <v>95.15</v>
      </c>
      <c r="AO56" s="140">
        <v>93.26</v>
      </c>
      <c r="AP56" s="140">
        <v>94.91</v>
      </c>
      <c r="AQ56" s="140">
        <v>95.34</v>
      </c>
      <c r="AR56" s="140">
        <v>90.11</v>
      </c>
      <c r="AS56" s="140">
        <v>89.25</v>
      </c>
      <c r="AT56" s="140">
        <v>92.38</v>
      </c>
      <c r="AU56" s="140">
        <v>91.89</v>
      </c>
      <c r="AV56" s="140">
        <v>100.83</v>
      </c>
      <c r="AW56" s="140">
        <v>94.36</v>
      </c>
      <c r="AX56" s="140">
        <v>95.1</v>
      </c>
      <c r="AY56" s="140">
        <v>98.85</v>
      </c>
      <c r="AZ56" s="140">
        <v>100.15</v>
      </c>
      <c r="BA56" s="140">
        <v>86.08</v>
      </c>
      <c r="BB56" s="140">
        <v>90.72</v>
      </c>
      <c r="BC56" s="140">
        <v>94.7</v>
      </c>
      <c r="BD56" s="152">
        <v>92.82</v>
      </c>
      <c r="BE56" s="152">
        <v>87.95</v>
      </c>
      <c r="BF56" s="152">
        <v>89.19</v>
      </c>
      <c r="BG56" s="152">
        <v>91.49</v>
      </c>
      <c r="BH56" s="152">
        <v>84.91</v>
      </c>
      <c r="BI56" s="152">
        <v>76.17</v>
      </c>
      <c r="BJ56" s="152">
        <v>76.7</v>
      </c>
      <c r="BK56" s="152">
        <v>82.06</v>
      </c>
      <c r="BL56" s="152">
        <v>83.16</v>
      </c>
      <c r="BM56" s="152">
        <v>76.010000000000005</v>
      </c>
      <c r="BN56" s="152">
        <v>75.05</v>
      </c>
      <c r="BO56" s="152">
        <v>79.75</v>
      </c>
      <c r="BP56" s="152">
        <v>97.37</v>
      </c>
      <c r="BQ56" s="152">
        <v>89.41</v>
      </c>
      <c r="BR56" s="152">
        <v>88.94</v>
      </c>
      <c r="BS56" s="152">
        <v>90.09</v>
      </c>
      <c r="BT56" s="152">
        <v>94.65</v>
      </c>
      <c r="BU56" s="152">
        <v>86.07</v>
      </c>
      <c r="BV56" s="152">
        <v>84.92</v>
      </c>
      <c r="BW56" s="153">
        <v>89.19</v>
      </c>
      <c r="BX56" s="152" t="s">
        <v>51</v>
      </c>
      <c r="BY56" s="154">
        <v>-2.73</v>
      </c>
      <c r="BZ56" s="152">
        <v>-3.34</v>
      </c>
      <c r="CA56" s="152">
        <v>-4.0199999999999996</v>
      </c>
      <c r="CB56" s="153">
        <v>-0.9</v>
      </c>
      <c r="CC56" s="152" t="s">
        <v>51</v>
      </c>
      <c r="CD56" s="155">
        <v>-2.8000000000000001E-2</v>
      </c>
      <c r="CE56" s="156">
        <v>-3.73E-2</v>
      </c>
      <c r="CF56" s="156">
        <v>-4.5199999999999997E-2</v>
      </c>
      <c r="CG56" s="149">
        <v>-0.01</v>
      </c>
    </row>
    <row r="57" spans="1:85" ht="15.75" customHeight="1" x14ac:dyDescent="0.25">
      <c r="B57" s="124" t="s">
        <v>150</v>
      </c>
      <c r="C57" s="126" t="s">
        <v>351</v>
      </c>
      <c r="D57" s="140">
        <v>2686.48</v>
      </c>
      <c r="E57" s="140">
        <v>2895.38</v>
      </c>
      <c r="F57" s="140">
        <v>2938.79</v>
      </c>
      <c r="G57" s="140">
        <v>2787.01</v>
      </c>
      <c r="H57" s="140">
        <v>2652.92</v>
      </c>
      <c r="I57" s="140">
        <v>2884.49</v>
      </c>
      <c r="J57" s="140">
        <v>2960.61</v>
      </c>
      <c r="K57" s="140">
        <v>2739.33</v>
      </c>
      <c r="L57" s="140">
        <v>2616.87</v>
      </c>
      <c r="M57" s="140">
        <v>2762.3</v>
      </c>
      <c r="N57" s="140">
        <v>2877.22</v>
      </c>
      <c r="O57" s="140">
        <v>2738.09</v>
      </c>
      <c r="P57" s="140">
        <v>2454.1799999999998</v>
      </c>
      <c r="Q57" s="140">
        <v>2655.22</v>
      </c>
      <c r="R57" s="140">
        <v>2693.01</v>
      </c>
      <c r="S57" s="140">
        <v>2464.79</v>
      </c>
      <c r="T57" s="140">
        <v>2367.92</v>
      </c>
      <c r="U57" s="140">
        <v>2520.56</v>
      </c>
      <c r="V57" s="140">
        <v>2598.34</v>
      </c>
      <c r="W57" s="140">
        <v>2418.02</v>
      </c>
      <c r="X57" s="140">
        <v>2334</v>
      </c>
      <c r="Y57" s="140">
        <v>2540.7800000000002</v>
      </c>
      <c r="Z57" s="140">
        <v>2614.98</v>
      </c>
      <c r="AA57" s="140">
        <v>2372.63</v>
      </c>
      <c r="AB57" s="140">
        <v>2283.27</v>
      </c>
      <c r="AC57" s="140">
        <v>2530.36</v>
      </c>
      <c r="AD57" s="140">
        <v>2597.59</v>
      </c>
      <c r="AE57" s="140">
        <v>2391.9</v>
      </c>
      <c r="AF57" s="140">
        <v>2298.8200000000002</v>
      </c>
      <c r="AG57" s="140">
        <v>2549.04</v>
      </c>
      <c r="AH57" s="140">
        <v>2639.5</v>
      </c>
      <c r="AI57" s="140">
        <v>2453.5700000000002</v>
      </c>
      <c r="AJ57" s="140">
        <v>2259.5700000000002</v>
      </c>
      <c r="AK57" s="140">
        <v>2494.87</v>
      </c>
      <c r="AL57" s="140">
        <v>2568.73</v>
      </c>
      <c r="AM57" s="140">
        <v>2387.02</v>
      </c>
      <c r="AN57" s="140">
        <v>2235.11</v>
      </c>
      <c r="AO57" s="140">
        <v>2487.19</v>
      </c>
      <c r="AP57" s="140">
        <v>2540.34</v>
      </c>
      <c r="AQ57" s="140">
        <v>2348.38</v>
      </c>
      <c r="AR57" s="140">
        <v>2093.0100000000002</v>
      </c>
      <c r="AS57" s="140">
        <v>2348.9</v>
      </c>
      <c r="AT57" s="140">
        <v>2446.21</v>
      </c>
      <c r="AU57" s="140">
        <v>2244.38</v>
      </c>
      <c r="AV57" s="140">
        <v>2053.5300000000002</v>
      </c>
      <c r="AW57" s="140">
        <v>2311.67</v>
      </c>
      <c r="AX57" s="140">
        <v>2405.87</v>
      </c>
      <c r="AY57" s="140">
        <v>2206.5100000000002</v>
      </c>
      <c r="AZ57" s="140">
        <v>2009.41</v>
      </c>
      <c r="BA57" s="140">
        <v>2036.05</v>
      </c>
      <c r="BB57" s="140">
        <v>2256.0500000000002</v>
      </c>
      <c r="BC57" s="140">
        <v>2040.71</v>
      </c>
      <c r="BD57" s="152">
        <v>1880.41</v>
      </c>
      <c r="BE57" s="140">
        <v>2159.64</v>
      </c>
      <c r="BF57" s="140">
        <v>2275.4699999999998</v>
      </c>
      <c r="BG57" s="140">
        <v>2043.89</v>
      </c>
      <c r="BH57" s="140">
        <v>1750.43</v>
      </c>
      <c r="BI57" s="140">
        <v>1866.45</v>
      </c>
      <c r="BJ57" s="140">
        <v>1935.45</v>
      </c>
      <c r="BK57" s="140">
        <v>1843.54</v>
      </c>
      <c r="BL57" s="140">
        <v>1726.31</v>
      </c>
      <c r="BM57" s="140">
        <v>1858.67</v>
      </c>
      <c r="BN57" s="140">
        <v>1870.61</v>
      </c>
      <c r="BO57" s="140">
        <v>1772.38</v>
      </c>
      <c r="BP57" s="140">
        <v>2059.7399999999998</v>
      </c>
      <c r="BQ57" s="140">
        <v>2199.52</v>
      </c>
      <c r="BR57" s="140">
        <v>2281.79</v>
      </c>
      <c r="BS57" s="140">
        <v>2042.81</v>
      </c>
      <c r="BT57" s="140">
        <v>1996.95</v>
      </c>
      <c r="BU57" s="140">
        <v>2116.56</v>
      </c>
      <c r="BV57" s="152">
        <v>2178.6799999999998</v>
      </c>
      <c r="BW57" s="153">
        <v>2030.55</v>
      </c>
      <c r="BX57" s="152" t="s">
        <v>51</v>
      </c>
      <c r="BY57" s="165">
        <v>-62.79</v>
      </c>
      <c r="BZ57" s="140">
        <v>-82.96</v>
      </c>
      <c r="CA57" s="140">
        <v>-103.11</v>
      </c>
      <c r="CB57" s="166">
        <v>-12.26</v>
      </c>
      <c r="CC57" s="152" t="s">
        <v>51</v>
      </c>
      <c r="CD57" s="155">
        <v>-3.0499999999999999E-2</v>
      </c>
      <c r="CE57" s="156">
        <v>-3.7699999999999997E-2</v>
      </c>
      <c r="CF57" s="156">
        <v>-4.5199999999999997E-2</v>
      </c>
      <c r="CG57" s="149">
        <v>-6.0000000000000001E-3</v>
      </c>
    </row>
    <row r="58" spans="1:85" s="1" customFormat="1" ht="15.75" customHeight="1" x14ac:dyDescent="0.25">
      <c r="A58"/>
      <c r="B58" s="123" t="s">
        <v>99</v>
      </c>
      <c r="C58" s="132" t="s">
        <v>30</v>
      </c>
      <c r="D58" s="174">
        <v>17171.88</v>
      </c>
      <c r="E58" s="174">
        <v>16435.53</v>
      </c>
      <c r="F58" s="174">
        <v>15935.7</v>
      </c>
      <c r="G58" s="174">
        <v>17867.79</v>
      </c>
      <c r="H58" s="174">
        <v>16328.75</v>
      </c>
      <c r="I58" s="174">
        <v>14969.19</v>
      </c>
      <c r="J58" s="174">
        <v>14027.57</v>
      </c>
      <c r="K58" s="174">
        <v>16652.099999999999</v>
      </c>
      <c r="L58" s="174">
        <v>18728.830000000002</v>
      </c>
      <c r="M58" s="174">
        <v>16132.29</v>
      </c>
      <c r="N58" s="174">
        <v>15061.63</v>
      </c>
      <c r="O58" s="174">
        <v>18187.86</v>
      </c>
      <c r="P58" s="174">
        <v>17442.97</v>
      </c>
      <c r="Q58" s="174">
        <v>15381.33</v>
      </c>
      <c r="R58" s="174">
        <v>14435.27</v>
      </c>
      <c r="S58" s="174">
        <v>15560.92</v>
      </c>
      <c r="T58" s="174">
        <v>16053.72</v>
      </c>
      <c r="U58" s="174">
        <v>14299.87</v>
      </c>
      <c r="V58" s="174">
        <v>13487.43</v>
      </c>
      <c r="W58" s="174">
        <v>15443.47</v>
      </c>
      <c r="X58" s="174">
        <v>15570.41</v>
      </c>
      <c r="Y58" s="174">
        <v>14217.48</v>
      </c>
      <c r="Z58" s="174">
        <v>13517.92</v>
      </c>
      <c r="AA58" s="174">
        <v>14388.47</v>
      </c>
      <c r="AB58" s="174">
        <v>14356.59</v>
      </c>
      <c r="AC58" s="174">
        <v>13825.04</v>
      </c>
      <c r="AD58" s="174">
        <v>13497.68</v>
      </c>
      <c r="AE58" s="174">
        <v>14457.46</v>
      </c>
      <c r="AF58" s="174">
        <v>14847.97</v>
      </c>
      <c r="AG58" s="174">
        <v>14181.28</v>
      </c>
      <c r="AH58" s="174">
        <v>13399.08</v>
      </c>
      <c r="AI58" s="174">
        <v>14360</v>
      </c>
      <c r="AJ58" s="174">
        <v>15015.6</v>
      </c>
      <c r="AK58" s="174">
        <v>13916.05</v>
      </c>
      <c r="AL58" s="174">
        <v>13788.33</v>
      </c>
      <c r="AM58" s="174">
        <v>14989.89</v>
      </c>
      <c r="AN58" s="174">
        <v>14375.53</v>
      </c>
      <c r="AO58" s="174">
        <v>13855.49</v>
      </c>
      <c r="AP58" s="174">
        <v>13641.39</v>
      </c>
      <c r="AQ58" s="174">
        <v>14488.56</v>
      </c>
      <c r="AR58" s="174">
        <v>14281.58</v>
      </c>
      <c r="AS58" s="174">
        <v>13608.58</v>
      </c>
      <c r="AT58" s="174">
        <v>13306.56</v>
      </c>
      <c r="AU58" s="174">
        <v>14202.94</v>
      </c>
      <c r="AV58" s="174">
        <v>13974.26</v>
      </c>
      <c r="AW58" s="174">
        <v>13305.15</v>
      </c>
      <c r="AX58" s="174">
        <v>13336.47</v>
      </c>
      <c r="AY58" s="174">
        <v>13512.42</v>
      </c>
      <c r="AZ58" s="174">
        <v>13332.96</v>
      </c>
      <c r="BA58" s="174">
        <v>11568.32</v>
      </c>
      <c r="BB58" s="174">
        <v>11542.07</v>
      </c>
      <c r="BC58" s="174">
        <v>12147.6</v>
      </c>
      <c r="BD58" s="174">
        <v>12417.64</v>
      </c>
      <c r="BE58" s="174">
        <v>12745.09</v>
      </c>
      <c r="BF58" s="174">
        <v>12277.76</v>
      </c>
      <c r="BG58" s="174">
        <v>13179.72</v>
      </c>
      <c r="BH58" s="174">
        <v>12610.95</v>
      </c>
      <c r="BI58" s="174">
        <v>11673.89</v>
      </c>
      <c r="BJ58" s="174">
        <v>12064.28</v>
      </c>
      <c r="BK58" s="174">
        <v>13075.67</v>
      </c>
      <c r="BL58" s="174">
        <v>12272.72</v>
      </c>
      <c r="BM58" s="174">
        <v>12310.35</v>
      </c>
      <c r="BN58" s="174">
        <v>11839.01</v>
      </c>
      <c r="BO58" s="174">
        <v>12165.85</v>
      </c>
      <c r="BP58" s="174">
        <v>13339.57</v>
      </c>
      <c r="BQ58" s="174">
        <v>13203.49</v>
      </c>
      <c r="BR58" s="174">
        <v>12830.81</v>
      </c>
      <c r="BS58" s="174">
        <v>12732.23</v>
      </c>
      <c r="BT58" s="174">
        <v>12855.34</v>
      </c>
      <c r="BU58" s="174">
        <v>12868.7</v>
      </c>
      <c r="BV58" s="174">
        <v>12560.54</v>
      </c>
      <c r="BW58" s="175">
        <v>12908.3</v>
      </c>
      <c r="BX58" s="171" t="s">
        <v>51</v>
      </c>
      <c r="BY58" s="167">
        <v>-484.23</v>
      </c>
      <c r="BZ58" s="168">
        <v>-334.8</v>
      </c>
      <c r="CA58" s="168">
        <v>-270.26</v>
      </c>
      <c r="CB58" s="169">
        <v>176.07</v>
      </c>
      <c r="CC58" s="171" t="s">
        <v>51</v>
      </c>
      <c r="CD58" s="160">
        <v>-3.6299999999999999E-2</v>
      </c>
      <c r="CE58" s="161">
        <v>-2.5399999999999999E-2</v>
      </c>
      <c r="CF58" s="161">
        <v>-2.1100000000000001E-2</v>
      </c>
      <c r="CG58" s="162">
        <v>1.38E-2</v>
      </c>
    </row>
    <row r="59" spans="1:85" ht="15.75" customHeight="1" x14ac:dyDescent="0.3">
      <c r="B59" s="24"/>
      <c r="C59" s="24"/>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8"/>
      <c r="BT59" s="16"/>
      <c r="BU59" s="16"/>
      <c r="BV59" s="16"/>
      <c r="BW59" s="16"/>
      <c r="BX59" s="16"/>
      <c r="BY59" s="16"/>
      <c r="BZ59" s="16"/>
      <c r="CA59" s="16"/>
      <c r="CB59" s="16"/>
      <c r="CC59" s="16"/>
      <c r="CD59" s="69"/>
    </row>
    <row r="60" spans="1:85" s="16" customFormat="1" ht="15.75" customHeight="1" x14ac:dyDescent="0.3">
      <c r="A60"/>
      <c r="B60" s="74"/>
      <c r="C60" s="20"/>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row>
    <row r="61" spans="1:85" s="16" customFormat="1" ht="15.75" customHeight="1" x14ac:dyDescent="0.3">
      <c r="A61"/>
      <c r="B61" s="74"/>
      <c r="C61" s="20"/>
      <c r="D61" s="61"/>
      <c r="E61" s="61"/>
      <c r="F61" s="61"/>
      <c r="G61" s="61"/>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18"/>
      <c r="BI61" s="34"/>
      <c r="BJ61" s="34"/>
      <c r="BK61" s="34"/>
      <c r="BL61" s="34"/>
      <c r="BM61" s="34"/>
      <c r="BN61" s="34"/>
    </row>
    <row r="62" spans="1:85" s="16" customFormat="1" ht="15.75" customHeight="1" x14ac:dyDescent="0.3">
      <c r="A62"/>
      <c r="B62" s="74"/>
      <c r="C62" s="20"/>
      <c r="D62" s="61"/>
      <c r="E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H62" s="18"/>
      <c r="BI62" s="57"/>
      <c r="BJ62" s="57"/>
      <c r="BK62" s="57"/>
      <c r="BL62" s="57"/>
    </row>
    <row r="63" spans="1:85" s="16" customFormat="1" ht="15.75" customHeight="1" x14ac:dyDescent="0.3">
      <c r="A63"/>
      <c r="B63" s="20"/>
      <c r="C63" s="20"/>
      <c r="D63" s="61"/>
      <c r="E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H63" s="18"/>
      <c r="BI63" s="57"/>
      <c r="BJ63" s="57"/>
      <c r="BK63" s="57"/>
      <c r="BL63" s="57"/>
    </row>
    <row r="64" spans="1:85" s="16" customFormat="1" ht="15.75" customHeight="1" x14ac:dyDescent="0.3">
      <c r="A64"/>
      <c r="B64" s="20"/>
      <c r="C64" s="20"/>
      <c r="D64" s="61"/>
      <c r="E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H64" s="18"/>
      <c r="BI64" s="57"/>
      <c r="BJ64" s="57"/>
      <c r="BK64" s="57"/>
      <c r="BL64" s="57"/>
    </row>
    <row r="65" spans="1:81" s="16" customFormat="1" ht="15.75" customHeight="1" x14ac:dyDescent="0.3">
      <c r="A65"/>
      <c r="B65" s="20"/>
      <c r="C65" s="20"/>
      <c r="D65" s="61"/>
      <c r="E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H65" s="18"/>
      <c r="BI65" s="57"/>
      <c r="BJ65" s="57"/>
      <c r="BK65" s="57"/>
      <c r="BL65" s="57"/>
    </row>
    <row r="66" spans="1:81" s="16" customFormat="1" ht="15.75" customHeight="1" x14ac:dyDescent="0.3">
      <c r="A66"/>
      <c r="B66" s="20"/>
      <c r="C66" s="20"/>
      <c r="D66" s="61"/>
      <c r="E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H66" s="18"/>
      <c r="BI66" s="57"/>
      <c r="BJ66" s="57"/>
      <c r="BK66" s="57"/>
      <c r="BL66" s="57"/>
    </row>
    <row r="67" spans="1:81" s="16" customFormat="1" ht="15.75" customHeight="1" x14ac:dyDescent="0.3">
      <c r="A67"/>
      <c r="B67" s="33"/>
      <c r="C67" s="33"/>
      <c r="D67" s="19"/>
      <c r="E67" s="19"/>
      <c r="G67" s="19"/>
      <c r="H67" s="19"/>
      <c r="I67" s="19"/>
      <c r="J67" s="19"/>
      <c r="K67" s="19"/>
      <c r="L67" s="19"/>
      <c r="M67" s="19"/>
      <c r="N67" s="19"/>
      <c r="O67" s="19"/>
      <c r="P67" s="19"/>
      <c r="Q67" s="19"/>
      <c r="R67" s="19"/>
      <c r="S67" s="19"/>
      <c r="T67" s="19"/>
      <c r="U67" s="19"/>
      <c r="V67" s="19"/>
      <c r="W67" s="19"/>
      <c r="X67" s="19"/>
      <c r="Y67" s="19"/>
      <c r="Z67" s="19"/>
      <c r="AA67" s="19"/>
      <c r="AB67" s="19"/>
      <c r="AC67" s="19"/>
      <c r="AF67" s="56"/>
      <c r="AG67" s="55"/>
      <c r="AH67" s="55"/>
      <c r="AI67" s="55"/>
      <c r="AJ67" s="55"/>
      <c r="AK67" s="55"/>
      <c r="AL67" s="55"/>
      <c r="AM67" s="55"/>
      <c r="AN67" s="55"/>
      <c r="AO67" s="55"/>
      <c r="AP67" s="55"/>
      <c r="AQ67" s="55"/>
      <c r="BH67" s="18"/>
      <c r="BI67" s="57"/>
      <c r="BJ67" s="57"/>
      <c r="BK67" s="57"/>
      <c r="BL67" s="57"/>
    </row>
    <row r="68" spans="1:81" s="16" customFormat="1" ht="15.75" customHeight="1" x14ac:dyDescent="0.3">
      <c r="A68"/>
      <c r="B68" s="24"/>
      <c r="C68" s="24"/>
      <c r="D68" s="19"/>
      <c r="E68" s="19"/>
      <c r="G68" s="19"/>
      <c r="H68" s="19"/>
      <c r="I68" s="19"/>
      <c r="J68" s="19"/>
      <c r="K68" s="19"/>
      <c r="L68" s="19"/>
      <c r="M68" s="19"/>
      <c r="N68" s="19"/>
      <c r="O68" s="19"/>
      <c r="P68" s="19"/>
      <c r="Q68" s="19"/>
      <c r="R68" s="19"/>
      <c r="S68" s="19"/>
      <c r="T68" s="19"/>
      <c r="U68" s="19"/>
      <c r="V68" s="19"/>
      <c r="W68" s="19"/>
      <c r="X68" s="19"/>
      <c r="Y68" s="19"/>
      <c r="Z68" s="19"/>
      <c r="AA68" s="19"/>
      <c r="AB68" s="19"/>
      <c r="AC68" s="19"/>
      <c r="AF68" s="56"/>
      <c r="AG68" s="55"/>
      <c r="AH68" s="55"/>
      <c r="AI68" s="55"/>
      <c r="AJ68" s="55"/>
      <c r="AK68" s="55"/>
      <c r="AL68" s="55"/>
      <c r="AM68" s="55"/>
      <c r="AN68" s="55"/>
      <c r="AO68" s="55"/>
      <c r="AP68" s="55"/>
      <c r="AQ68" s="55"/>
      <c r="BH68" s="18"/>
      <c r="BI68" s="57"/>
      <c r="BJ68" s="57"/>
      <c r="BK68" s="57"/>
      <c r="BL68" s="57"/>
    </row>
    <row r="69" spans="1:81" s="16" customFormat="1" ht="15.75" customHeight="1" x14ac:dyDescent="0.3">
      <c r="A69"/>
      <c r="D69" s="19"/>
      <c r="E69" s="19"/>
      <c r="G69" s="19"/>
      <c r="H69" s="19"/>
      <c r="I69" s="19"/>
      <c r="J69" s="19"/>
      <c r="K69" s="19"/>
      <c r="L69" s="19"/>
      <c r="M69" s="19"/>
      <c r="N69" s="19"/>
      <c r="O69" s="19"/>
      <c r="P69" s="19"/>
      <c r="Q69" s="19"/>
      <c r="R69" s="19"/>
      <c r="S69" s="19"/>
      <c r="T69" s="19"/>
      <c r="U69" s="19"/>
      <c r="V69" s="19"/>
      <c r="W69" s="19"/>
      <c r="X69" s="19"/>
      <c r="Y69" s="19"/>
      <c r="Z69" s="19"/>
      <c r="AA69" s="19"/>
      <c r="AB69" s="19"/>
      <c r="AC69" s="19"/>
      <c r="AF69" s="56"/>
      <c r="AG69" s="55"/>
      <c r="AH69" s="55"/>
      <c r="AI69" s="55"/>
      <c r="AJ69" s="55"/>
      <c r="AK69" s="55"/>
      <c r="AL69" s="55"/>
      <c r="AM69" s="55"/>
      <c r="AN69" s="55"/>
      <c r="AO69" s="55"/>
      <c r="AP69" s="55"/>
      <c r="AQ69" s="55"/>
      <c r="BH69" s="18"/>
      <c r="BI69" s="57"/>
      <c r="BJ69" s="57"/>
      <c r="BK69" s="57"/>
      <c r="BL69" s="57"/>
    </row>
    <row r="70" spans="1:81" s="16" customFormat="1" ht="15.75" customHeight="1" x14ac:dyDescent="0.3">
      <c r="A70"/>
      <c r="B70" s="22" t="s">
        <v>87</v>
      </c>
      <c r="C70" s="22" t="s">
        <v>89</v>
      </c>
      <c r="D70" s="19"/>
      <c r="E70" s="19"/>
      <c r="G70" s="19"/>
      <c r="H70" s="19"/>
      <c r="I70" s="19"/>
      <c r="J70" s="19"/>
      <c r="K70" s="19"/>
      <c r="L70" s="19"/>
      <c r="M70" s="19"/>
      <c r="N70" s="19"/>
      <c r="O70" s="19"/>
      <c r="P70" s="19"/>
      <c r="Q70" s="19"/>
      <c r="R70" s="19"/>
      <c r="S70" s="19"/>
      <c r="T70" s="19"/>
      <c r="U70" s="19"/>
      <c r="V70" s="19"/>
      <c r="W70" s="19"/>
      <c r="X70" s="19"/>
      <c r="Y70" s="19"/>
      <c r="Z70" s="19"/>
      <c r="AA70" s="19"/>
      <c r="AB70" s="19"/>
      <c r="AC70" s="19"/>
      <c r="BH70" s="18"/>
      <c r="BI70" s="57"/>
      <c r="BJ70" s="57"/>
      <c r="BK70" s="57"/>
      <c r="BL70" s="57"/>
    </row>
    <row r="71" spans="1:81" s="16" customFormat="1" ht="15.75" customHeight="1" x14ac:dyDescent="0.3">
      <c r="A71"/>
      <c r="B71" s="23">
        <v>46177</v>
      </c>
      <c r="C71" s="23">
        <f>B71</f>
        <v>46177</v>
      </c>
    </row>
    <row r="72" spans="1:81" s="16" customFormat="1" ht="15.75" customHeight="1" x14ac:dyDescent="0.3">
      <c r="A72"/>
      <c r="B72" s="24"/>
      <c r="C72" s="24"/>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row>
    <row r="73" spans="1:81" s="16" customFormat="1" ht="15.75" customHeight="1" x14ac:dyDescent="0.3">
      <c r="A73"/>
      <c r="B73" s="22" t="s">
        <v>88</v>
      </c>
      <c r="C73" s="22" t="s">
        <v>90</v>
      </c>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row>
    <row r="74" spans="1:81" ht="15.75" customHeight="1" x14ac:dyDescent="0.3">
      <c r="B74" s="24" t="s">
        <v>152</v>
      </c>
      <c r="C74" s="24" t="s">
        <v>151</v>
      </c>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row>
    <row r="75" spans="1:81" ht="15.75" customHeight="1" x14ac:dyDescent="0.3">
      <c r="B75" s="16"/>
      <c r="C75" s="24"/>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row>
    <row r="76" spans="1:81" ht="15.75" customHeight="1" x14ac:dyDescent="0.3">
      <c r="B76" s="22" t="s">
        <v>34</v>
      </c>
      <c r="C76" s="22" t="s">
        <v>33</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row>
    <row r="77" spans="1:81" ht="15.75" customHeight="1" x14ac:dyDescent="0.3">
      <c r="B77" s="25" t="s">
        <v>343</v>
      </c>
      <c r="C77" s="25" t="s">
        <v>347</v>
      </c>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row>
    <row r="78" spans="1:81" ht="15.75" customHeight="1" x14ac:dyDescent="0.3">
      <c r="B78" s="25" t="s">
        <v>344</v>
      </c>
      <c r="C78" s="25" t="s">
        <v>346</v>
      </c>
    </row>
    <row r="79" spans="1:81" ht="15.75" customHeight="1" x14ac:dyDescent="0.3">
      <c r="B79" s="25" t="s">
        <v>345</v>
      </c>
      <c r="C79" s="25" t="s">
        <v>345</v>
      </c>
    </row>
    <row r="80" spans="1:81" ht="15.75" customHeight="1" x14ac:dyDescent="0.25"/>
    <row r="86" spans="3:4" ht="13.8" x14ac:dyDescent="0.3">
      <c r="C86" s="16"/>
    </row>
    <row r="87" spans="3:4" ht="13.8" x14ac:dyDescent="0.3">
      <c r="C87" s="16"/>
    </row>
    <row r="88" spans="3:4" ht="13.8" x14ac:dyDescent="0.3">
      <c r="C88" s="16"/>
      <c r="D88" s="62"/>
    </row>
    <row r="89" spans="3:4" ht="13.8" x14ac:dyDescent="0.3">
      <c r="C89" s="16"/>
      <c r="D89" s="62"/>
    </row>
    <row r="90" spans="3:4" ht="13.8" x14ac:dyDescent="0.3">
      <c r="C90" s="16"/>
      <c r="D90" s="62"/>
    </row>
    <row r="91" spans="3:4" ht="13.8" x14ac:dyDescent="0.3">
      <c r="C91" s="16"/>
      <c r="D91" s="62"/>
    </row>
    <row r="92" spans="3:4" ht="13.8" x14ac:dyDescent="0.3">
      <c r="C92" s="16"/>
      <c r="D92" s="62"/>
    </row>
    <row r="93" spans="3:4" ht="13.8" x14ac:dyDescent="0.3">
      <c r="C93" s="16"/>
      <c r="D93" s="62"/>
    </row>
    <row r="94" spans="3:4" ht="13.8" x14ac:dyDescent="0.3">
      <c r="C94" s="16"/>
      <c r="D94" s="62"/>
    </row>
    <row r="95" spans="3:4" ht="13.8" x14ac:dyDescent="0.3">
      <c r="C95" s="16"/>
      <c r="D95" s="62"/>
    </row>
    <row r="96" spans="3:4" ht="13.8" x14ac:dyDescent="0.3">
      <c r="C96" s="16"/>
      <c r="D96" s="62"/>
    </row>
    <row r="97" spans="3:4" ht="13.8" x14ac:dyDescent="0.3">
      <c r="C97" s="16"/>
      <c r="D97" s="62"/>
    </row>
    <row r="98" spans="3:4" ht="13.8" x14ac:dyDescent="0.3">
      <c r="C98" s="16"/>
      <c r="D98" s="62"/>
    </row>
    <row r="99" spans="3:4" ht="13.8" x14ac:dyDescent="0.3">
      <c r="C99" s="16"/>
      <c r="D99" s="62"/>
    </row>
    <row r="100" spans="3:4" ht="13.8" x14ac:dyDescent="0.3">
      <c r="C100" s="16"/>
      <c r="D100" s="62"/>
    </row>
    <row r="101" spans="3:4" ht="13.8" x14ac:dyDescent="0.3">
      <c r="C101" s="16"/>
      <c r="D101" s="62"/>
    </row>
    <row r="102" spans="3:4" ht="13.8" x14ac:dyDescent="0.3">
      <c r="C102" s="16"/>
      <c r="D102" s="62"/>
    </row>
    <row r="103" spans="3:4" ht="13.8" x14ac:dyDescent="0.3">
      <c r="C103" s="16"/>
      <c r="D103" s="62"/>
    </row>
    <row r="104" spans="3:4" ht="13.8" x14ac:dyDescent="0.3">
      <c r="C104" s="16"/>
      <c r="D104" s="62"/>
    </row>
    <row r="105" spans="3:4" ht="13.8" x14ac:dyDescent="0.3">
      <c r="C105" s="16"/>
      <c r="D105" s="62"/>
    </row>
    <row r="106" spans="3:4" ht="13.8" x14ac:dyDescent="0.3">
      <c r="C106" s="16"/>
      <c r="D106" s="62"/>
    </row>
    <row r="107" spans="3:4" ht="13.8" x14ac:dyDescent="0.3">
      <c r="C107" s="16"/>
      <c r="D107" s="62"/>
    </row>
    <row r="108" spans="3:4" ht="13.8" x14ac:dyDescent="0.3">
      <c r="C108" s="16"/>
      <c r="D108" s="62"/>
    </row>
    <row r="109" spans="3:4" ht="13.8" x14ac:dyDescent="0.3">
      <c r="C109" s="16"/>
      <c r="D109" s="62"/>
    </row>
    <row r="110" spans="3:4" ht="13.8" x14ac:dyDescent="0.3">
      <c r="C110" s="16"/>
      <c r="D110" s="62"/>
    </row>
    <row r="111" spans="3:4" ht="13.8" x14ac:dyDescent="0.3">
      <c r="C111" s="16"/>
      <c r="D111" s="62"/>
    </row>
    <row r="112" spans="3:4" ht="13.8" x14ac:dyDescent="0.3">
      <c r="C112" s="16"/>
      <c r="D112" s="62"/>
    </row>
    <row r="113" spans="4:4" x14ac:dyDescent="0.25">
      <c r="D113" s="62"/>
    </row>
    <row r="114" spans="4:4" x14ac:dyDescent="0.25">
      <c r="D114" s="62"/>
    </row>
  </sheetData>
  <sortState xmlns:xlrd2="http://schemas.microsoft.com/office/spreadsheetml/2017/richdata2" ref="AK61:AM69">
    <sortCondition ref="AM62:AM70"/>
  </sortState>
  <phoneticPr fontId="44"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sheetPr>
    <tabColor rgb="FF92D050"/>
  </sheetPr>
  <dimension ref="A1:CG39"/>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RowHeight="12.6" x14ac:dyDescent="0.25"/>
  <cols>
    <col min="1" max="1" width="1.77734375" customWidth="1"/>
    <col min="2" max="3" width="72.77734375" customWidth="1"/>
    <col min="4" max="90" width="9.21875" customWidth="1"/>
  </cols>
  <sheetData>
    <row r="1" spans="1:85" s="1" customFormat="1" ht="15.75" customHeight="1" x14ac:dyDescent="0.3">
      <c r="A1" s="188"/>
      <c r="B1" s="257" t="s">
        <v>162</v>
      </c>
      <c r="C1" s="109"/>
      <c r="AU1"/>
      <c r="AV1"/>
      <c r="AW1"/>
      <c r="AX1"/>
      <c r="AY1"/>
      <c r="AZ1"/>
      <c r="BA1"/>
      <c r="BB1"/>
      <c r="BC1"/>
      <c r="BD1"/>
      <c r="BE1"/>
      <c r="BF1"/>
      <c r="BG1"/>
      <c r="BH1"/>
      <c r="BI1"/>
      <c r="BJ1"/>
      <c r="BK1"/>
      <c r="BL1"/>
      <c r="BM1"/>
      <c r="BN1"/>
      <c r="BO1"/>
      <c r="BP1"/>
      <c r="BQ1"/>
      <c r="BR1"/>
      <c r="BS1"/>
      <c r="BT1"/>
      <c r="BU1"/>
      <c r="BV1"/>
      <c r="BW1"/>
      <c r="BX1"/>
      <c r="BY1" s="17" t="s">
        <v>141</v>
      </c>
      <c r="CA1" s="16"/>
      <c r="CB1" s="16"/>
      <c r="CC1" s="16"/>
      <c r="CD1" s="17" t="s">
        <v>141</v>
      </c>
    </row>
    <row r="2" spans="1:85" s="1" customFormat="1" ht="15.75" customHeight="1" x14ac:dyDescent="0.3">
      <c r="A2" s="188"/>
      <c r="B2" s="108"/>
      <c r="C2" s="109"/>
      <c r="AU2"/>
      <c r="AV2"/>
      <c r="AW2"/>
      <c r="AX2"/>
      <c r="AY2"/>
      <c r="AZ2"/>
      <c r="BA2"/>
      <c r="BB2"/>
      <c r="BC2"/>
      <c r="BD2"/>
      <c r="BE2"/>
      <c r="BF2"/>
      <c r="BG2"/>
      <c r="BH2"/>
      <c r="BI2"/>
      <c r="BJ2"/>
      <c r="BK2"/>
      <c r="BL2"/>
      <c r="BM2"/>
      <c r="BN2" s="62"/>
      <c r="BO2" s="62"/>
      <c r="BP2"/>
      <c r="BQ2"/>
      <c r="BR2"/>
      <c r="BS2"/>
      <c r="BT2"/>
      <c r="BU2"/>
      <c r="BV2"/>
      <c r="BW2"/>
      <c r="BX2"/>
      <c r="BY2" s="17" t="s">
        <v>102</v>
      </c>
      <c r="CA2" s="16"/>
      <c r="CB2" s="16"/>
      <c r="CC2" s="16"/>
      <c r="CD2" s="17" t="s">
        <v>143</v>
      </c>
    </row>
    <row r="3" spans="1:85" s="1" customFormat="1" ht="15.75" customHeight="1" x14ac:dyDescent="0.3">
      <c r="A3" s="188"/>
      <c r="B3" s="127" t="s">
        <v>246</v>
      </c>
      <c r="C3" s="127" t="s">
        <v>245</v>
      </c>
      <c r="AU3"/>
      <c r="AV3"/>
      <c r="AW3"/>
      <c r="AX3"/>
      <c r="AY3"/>
      <c r="AZ3"/>
      <c r="BA3"/>
      <c r="BB3"/>
      <c r="BC3"/>
      <c r="BD3"/>
      <c r="BE3"/>
      <c r="BF3"/>
      <c r="BG3" s="17"/>
      <c r="BH3" s="17"/>
      <c r="BI3" s="17"/>
      <c r="BJ3" s="17"/>
      <c r="BK3" s="17"/>
      <c r="BL3" s="17"/>
      <c r="BM3" s="17"/>
      <c r="BN3" s="17"/>
      <c r="BO3" s="17"/>
      <c r="BP3"/>
      <c r="BQ3"/>
      <c r="BR3"/>
      <c r="BS3"/>
      <c r="BT3"/>
      <c r="BU3"/>
      <c r="BV3"/>
      <c r="BW3"/>
      <c r="BX3"/>
      <c r="BY3" s="17" t="s">
        <v>83</v>
      </c>
      <c r="CD3" s="17" t="s">
        <v>83</v>
      </c>
    </row>
    <row r="4" spans="1:85" s="17" customFormat="1" ht="15.75" customHeight="1" x14ac:dyDescent="0.3">
      <c r="A4" s="116"/>
      <c r="B4" s="127" t="s">
        <v>102</v>
      </c>
      <c r="C4" s="127" t="s">
        <v>27</v>
      </c>
      <c r="D4" s="17" t="s">
        <v>51</v>
      </c>
      <c r="AU4" s="16"/>
      <c r="AV4" s="16"/>
      <c r="AW4" s="16"/>
      <c r="AX4" s="16"/>
      <c r="AY4" s="16"/>
      <c r="AZ4" s="16"/>
      <c r="BA4" s="16"/>
      <c r="BB4" s="16"/>
      <c r="BC4" s="16"/>
      <c r="BD4" s="16"/>
      <c r="BE4" s="16"/>
      <c r="BF4" s="16"/>
      <c r="BY4" s="17" t="s">
        <v>27</v>
      </c>
      <c r="CD4" s="17" t="s">
        <v>84</v>
      </c>
    </row>
    <row r="5" spans="1:85" s="17" customFormat="1" ht="15.75" customHeight="1" x14ac:dyDescent="0.3">
      <c r="A5" s="127"/>
      <c r="B5" s="189" t="s">
        <v>103</v>
      </c>
      <c r="C5" s="190" t="s">
        <v>21</v>
      </c>
      <c r="D5" s="136" t="s">
        <v>52</v>
      </c>
      <c r="E5" s="136" t="s">
        <v>53</v>
      </c>
      <c r="F5" s="136" t="s">
        <v>54</v>
      </c>
      <c r="G5" s="136" t="s">
        <v>55</v>
      </c>
      <c r="H5" s="136" t="s">
        <v>56</v>
      </c>
      <c r="I5" s="136" t="s">
        <v>57</v>
      </c>
      <c r="J5" s="136" t="s">
        <v>58</v>
      </c>
      <c r="K5" s="136" t="s">
        <v>59</v>
      </c>
      <c r="L5" s="136" t="s">
        <v>60</v>
      </c>
      <c r="M5" s="136" t="s">
        <v>61</v>
      </c>
      <c r="N5" s="136" t="s">
        <v>62</v>
      </c>
      <c r="O5" s="136" t="s">
        <v>63</v>
      </c>
      <c r="P5" s="136" t="s">
        <v>64</v>
      </c>
      <c r="Q5" s="136" t="s">
        <v>65</v>
      </c>
      <c r="R5" s="136" t="s">
        <v>66</v>
      </c>
      <c r="S5" s="136" t="s">
        <v>67</v>
      </c>
      <c r="T5" s="136" t="s">
        <v>68</v>
      </c>
      <c r="U5" s="136" t="s">
        <v>69</v>
      </c>
      <c r="V5" s="136" t="s">
        <v>70</v>
      </c>
      <c r="W5" s="136" t="s">
        <v>71</v>
      </c>
      <c r="X5" s="136" t="s">
        <v>72</v>
      </c>
      <c r="Y5" s="136" t="s">
        <v>73</v>
      </c>
      <c r="Z5" s="136" t="s">
        <v>74</v>
      </c>
      <c r="AA5" s="136" t="s">
        <v>75</v>
      </c>
      <c r="AB5" s="136" t="s">
        <v>76</v>
      </c>
      <c r="AC5" s="136" t="s">
        <v>77</v>
      </c>
      <c r="AD5" s="136" t="s">
        <v>78</v>
      </c>
      <c r="AE5" s="136" t="s">
        <v>79</v>
      </c>
      <c r="AF5" s="136" t="s">
        <v>80</v>
      </c>
      <c r="AG5" s="136" t="s">
        <v>81</v>
      </c>
      <c r="AH5" s="136" t="s">
        <v>146</v>
      </c>
      <c r="AI5" s="136" t="s">
        <v>147</v>
      </c>
      <c r="AJ5" s="136" t="s">
        <v>161</v>
      </c>
      <c r="AK5" s="136" t="s">
        <v>163</v>
      </c>
      <c r="AL5" s="136" t="s">
        <v>164</v>
      </c>
      <c r="AM5" s="136" t="s">
        <v>166</v>
      </c>
      <c r="AN5" s="136" t="s">
        <v>167</v>
      </c>
      <c r="AO5" s="136" t="s">
        <v>171</v>
      </c>
      <c r="AP5" s="136" t="s">
        <v>174</v>
      </c>
      <c r="AQ5" s="136" t="s">
        <v>176</v>
      </c>
      <c r="AR5" s="136" t="s">
        <v>195</v>
      </c>
      <c r="AS5" s="136" t="s">
        <v>206</v>
      </c>
      <c r="AT5" s="136" t="s">
        <v>207</v>
      </c>
      <c r="AU5" s="136" t="s">
        <v>212</v>
      </c>
      <c r="AV5" s="136" t="s">
        <v>213</v>
      </c>
      <c r="AW5" s="136" t="s">
        <v>214</v>
      </c>
      <c r="AX5" s="136" t="s">
        <v>215</v>
      </c>
      <c r="AY5" s="136" t="s">
        <v>217</v>
      </c>
      <c r="AZ5" s="136" t="s">
        <v>219</v>
      </c>
      <c r="BA5" s="136" t="s">
        <v>221</v>
      </c>
      <c r="BB5" s="136" t="s">
        <v>222</v>
      </c>
      <c r="BC5" s="136" t="s">
        <v>224</v>
      </c>
      <c r="BD5" s="136" t="s">
        <v>225</v>
      </c>
      <c r="BE5" s="136" t="s">
        <v>226</v>
      </c>
      <c r="BF5" s="136" t="s">
        <v>229</v>
      </c>
      <c r="BG5" s="136" t="s">
        <v>231</v>
      </c>
      <c r="BH5" s="136" t="s">
        <v>232</v>
      </c>
      <c r="BI5" s="137" t="s">
        <v>233</v>
      </c>
      <c r="BJ5" s="136" t="s">
        <v>235</v>
      </c>
      <c r="BK5" s="136" t="s">
        <v>244</v>
      </c>
      <c r="BL5" s="136" t="s">
        <v>247</v>
      </c>
      <c r="BM5" s="136" t="s">
        <v>332</v>
      </c>
      <c r="BN5" s="136" t="s">
        <v>333</v>
      </c>
      <c r="BO5" s="136" t="s">
        <v>336</v>
      </c>
      <c r="BP5" s="136" t="s">
        <v>337</v>
      </c>
      <c r="BQ5" s="136" t="s">
        <v>339</v>
      </c>
      <c r="BR5" s="136" t="s">
        <v>340</v>
      </c>
      <c r="BS5" s="136" t="s">
        <v>341</v>
      </c>
      <c r="BT5" s="136" t="s">
        <v>348</v>
      </c>
      <c r="BU5" s="136" t="s">
        <v>367</v>
      </c>
      <c r="BV5" s="136" t="s">
        <v>380</v>
      </c>
      <c r="BW5" s="138" t="s">
        <v>398</v>
      </c>
      <c r="BX5" s="170" t="s">
        <v>349</v>
      </c>
      <c r="BY5" s="139" t="s">
        <v>348</v>
      </c>
      <c r="BZ5" s="136" t="s">
        <v>367</v>
      </c>
      <c r="CA5" s="136" t="s">
        <v>380</v>
      </c>
      <c r="CB5" s="138" t="s">
        <v>398</v>
      </c>
      <c r="CC5" s="170" t="s">
        <v>350</v>
      </c>
      <c r="CD5" s="139" t="s">
        <v>348</v>
      </c>
      <c r="CE5" s="136" t="s">
        <v>367</v>
      </c>
      <c r="CF5" s="136" t="s">
        <v>380</v>
      </c>
      <c r="CG5" s="138" t="s">
        <v>398</v>
      </c>
    </row>
    <row r="6" spans="1:85" s="16" customFormat="1" ht="15.75" customHeight="1" x14ac:dyDescent="0.3">
      <c r="A6" s="116"/>
      <c r="B6" s="115" t="s">
        <v>238</v>
      </c>
      <c r="C6" s="116" t="s">
        <v>352</v>
      </c>
      <c r="D6" s="140">
        <v>972.74</v>
      </c>
      <c r="E6" s="140">
        <v>1076.07</v>
      </c>
      <c r="F6" s="140">
        <v>1035.56</v>
      </c>
      <c r="G6" s="140">
        <v>1056.6099999999999</v>
      </c>
      <c r="H6" s="140">
        <v>917.98</v>
      </c>
      <c r="I6" s="140">
        <v>991.33</v>
      </c>
      <c r="J6" s="140">
        <v>990.55</v>
      </c>
      <c r="K6" s="140">
        <v>1006.83</v>
      </c>
      <c r="L6" s="140">
        <v>933.06</v>
      </c>
      <c r="M6" s="140">
        <v>995.87</v>
      </c>
      <c r="N6" s="140">
        <v>1004.55</v>
      </c>
      <c r="O6" s="140">
        <v>1059.1600000000001</v>
      </c>
      <c r="P6" s="140">
        <v>923.69</v>
      </c>
      <c r="Q6" s="140">
        <v>994.12</v>
      </c>
      <c r="R6" s="140">
        <v>994.55</v>
      </c>
      <c r="S6" s="140">
        <v>993.3</v>
      </c>
      <c r="T6" s="140">
        <v>854.21</v>
      </c>
      <c r="U6" s="140">
        <v>879.04</v>
      </c>
      <c r="V6" s="140">
        <v>875.62</v>
      </c>
      <c r="W6" s="140">
        <v>891.5</v>
      </c>
      <c r="X6" s="140">
        <v>763.23</v>
      </c>
      <c r="Y6" s="140">
        <v>823.63</v>
      </c>
      <c r="Z6" s="140">
        <v>822.17</v>
      </c>
      <c r="AA6" s="140">
        <v>806.82</v>
      </c>
      <c r="AB6" s="140">
        <v>720.02</v>
      </c>
      <c r="AC6" s="140">
        <v>782.74</v>
      </c>
      <c r="AD6" s="140">
        <v>781.7</v>
      </c>
      <c r="AE6" s="140">
        <v>788.54</v>
      </c>
      <c r="AF6" s="140">
        <v>696.51</v>
      </c>
      <c r="AG6" s="140">
        <v>738.38</v>
      </c>
      <c r="AH6" s="140">
        <v>728.05</v>
      </c>
      <c r="AI6" s="140">
        <v>741.38</v>
      </c>
      <c r="AJ6" s="140">
        <v>595.45000000000005</v>
      </c>
      <c r="AK6" s="140">
        <v>653.54999999999995</v>
      </c>
      <c r="AL6" s="140">
        <v>664.09</v>
      </c>
      <c r="AM6" s="140">
        <v>664.29</v>
      </c>
      <c r="AN6" s="140">
        <v>574.63</v>
      </c>
      <c r="AO6" s="140">
        <v>625.16999999999996</v>
      </c>
      <c r="AP6" s="140">
        <v>620.72</v>
      </c>
      <c r="AQ6" s="140">
        <v>609.04</v>
      </c>
      <c r="AR6" s="140">
        <v>524.30999999999995</v>
      </c>
      <c r="AS6" s="140">
        <v>593.08000000000004</v>
      </c>
      <c r="AT6" s="140">
        <v>594.48</v>
      </c>
      <c r="AU6" s="140">
        <v>569.69000000000005</v>
      </c>
      <c r="AV6" s="140">
        <v>522.02</v>
      </c>
      <c r="AW6" s="140">
        <v>590.71</v>
      </c>
      <c r="AX6" s="140">
        <v>592.02</v>
      </c>
      <c r="AY6" s="140">
        <v>567.29999999999995</v>
      </c>
      <c r="AZ6" s="140">
        <v>522.25</v>
      </c>
      <c r="BA6" s="140">
        <v>520.20000000000005</v>
      </c>
      <c r="BB6" s="140">
        <v>548.83000000000004</v>
      </c>
      <c r="BC6" s="140">
        <v>558.1</v>
      </c>
      <c r="BD6" s="140">
        <v>514.71</v>
      </c>
      <c r="BE6" s="140">
        <v>591.57000000000005</v>
      </c>
      <c r="BF6" s="140">
        <v>578.12</v>
      </c>
      <c r="BG6" s="140">
        <v>555.39</v>
      </c>
      <c r="BH6" s="140">
        <v>497.06</v>
      </c>
      <c r="BI6" s="140">
        <v>497.3</v>
      </c>
      <c r="BJ6" s="140">
        <v>499.02</v>
      </c>
      <c r="BK6" s="140">
        <v>509.49</v>
      </c>
      <c r="BL6" s="140">
        <v>487.07</v>
      </c>
      <c r="BM6" s="140">
        <v>504.48</v>
      </c>
      <c r="BN6" s="140">
        <v>497.5</v>
      </c>
      <c r="BO6" s="140">
        <v>505.88</v>
      </c>
      <c r="BP6" s="140">
        <v>630.17999999999995</v>
      </c>
      <c r="BQ6" s="140">
        <v>662.02</v>
      </c>
      <c r="BR6" s="140">
        <v>666.69</v>
      </c>
      <c r="BS6" s="140">
        <v>622.69000000000005</v>
      </c>
      <c r="BT6" s="140">
        <v>589.47</v>
      </c>
      <c r="BU6" s="140">
        <v>620.64</v>
      </c>
      <c r="BV6" s="140">
        <v>617.15</v>
      </c>
      <c r="BW6" s="143">
        <v>599.91</v>
      </c>
      <c r="BX6" s="140" t="s">
        <v>51</v>
      </c>
      <c r="BY6" s="144">
        <v>-40.71</v>
      </c>
      <c r="BZ6" s="141">
        <v>-41.38</v>
      </c>
      <c r="CA6" s="142">
        <v>-49.54</v>
      </c>
      <c r="CB6" s="145">
        <v>-22.78</v>
      </c>
      <c r="CC6" s="140" t="s">
        <v>51</v>
      </c>
      <c r="CD6" s="195">
        <v>-6.4600000000000005E-2</v>
      </c>
      <c r="CE6" s="195">
        <v>-6.25E-2</v>
      </c>
      <c r="CF6" s="195">
        <v>-7.4300000000000005E-2</v>
      </c>
      <c r="CG6" s="196">
        <v>-3.6600000000000001E-2</v>
      </c>
    </row>
    <row r="7" spans="1:85" s="16" customFormat="1" ht="15.75" customHeight="1" x14ac:dyDescent="0.3">
      <c r="A7" s="116"/>
      <c r="B7" s="116" t="s">
        <v>237</v>
      </c>
      <c r="C7" s="116" t="s">
        <v>240</v>
      </c>
      <c r="D7" s="140">
        <v>1032.5999999999999</v>
      </c>
      <c r="E7" s="140">
        <v>1082.3</v>
      </c>
      <c r="F7" s="140">
        <v>1077.9100000000001</v>
      </c>
      <c r="G7" s="140">
        <v>1130.6099999999999</v>
      </c>
      <c r="H7" s="140">
        <v>901.99</v>
      </c>
      <c r="I7" s="140">
        <v>957.64</v>
      </c>
      <c r="J7" s="140">
        <v>942.64</v>
      </c>
      <c r="K7" s="140">
        <v>977.84</v>
      </c>
      <c r="L7" s="140">
        <v>1025.97</v>
      </c>
      <c r="M7" s="140">
        <v>929.92</v>
      </c>
      <c r="N7" s="140">
        <v>923.36</v>
      </c>
      <c r="O7" s="140">
        <v>928.7</v>
      </c>
      <c r="P7" s="140">
        <v>675.01</v>
      </c>
      <c r="Q7" s="140">
        <v>637.67999999999995</v>
      </c>
      <c r="R7" s="140">
        <v>605.48</v>
      </c>
      <c r="S7" s="140">
        <v>509.14</v>
      </c>
      <c r="T7" s="140">
        <v>391.27</v>
      </c>
      <c r="U7" s="140">
        <v>428.57</v>
      </c>
      <c r="V7" s="140">
        <v>451.35</v>
      </c>
      <c r="W7" s="140">
        <v>506.47</v>
      </c>
      <c r="X7" s="140">
        <v>584.54999999999995</v>
      </c>
      <c r="Y7" s="140">
        <v>637.83000000000004</v>
      </c>
      <c r="Z7" s="140">
        <v>461.06</v>
      </c>
      <c r="AA7" s="140">
        <v>460.87</v>
      </c>
      <c r="AB7" s="140">
        <v>461</v>
      </c>
      <c r="AC7" s="140">
        <v>552.24</v>
      </c>
      <c r="AD7" s="140">
        <v>743.85</v>
      </c>
      <c r="AE7" s="140">
        <v>517.94000000000005</v>
      </c>
      <c r="AF7" s="140">
        <v>813.59</v>
      </c>
      <c r="AG7" s="140">
        <v>730.33</v>
      </c>
      <c r="AH7" s="140">
        <v>834.32</v>
      </c>
      <c r="AI7" s="140">
        <v>629.14</v>
      </c>
      <c r="AJ7" s="140">
        <v>909.13</v>
      </c>
      <c r="AK7" s="140">
        <v>772.05</v>
      </c>
      <c r="AL7" s="140">
        <v>964.99</v>
      </c>
      <c r="AM7" s="140">
        <v>916.97</v>
      </c>
      <c r="AN7" s="140">
        <v>800.87</v>
      </c>
      <c r="AO7" s="140">
        <v>773.75</v>
      </c>
      <c r="AP7" s="140">
        <v>795.48</v>
      </c>
      <c r="AQ7" s="140">
        <v>807.03</v>
      </c>
      <c r="AR7" s="140">
        <v>760.32</v>
      </c>
      <c r="AS7" s="140">
        <v>857.17</v>
      </c>
      <c r="AT7" s="140">
        <v>919.89</v>
      </c>
      <c r="AU7" s="140">
        <v>823.78</v>
      </c>
      <c r="AV7" s="140">
        <v>771.31</v>
      </c>
      <c r="AW7" s="140">
        <v>864.78</v>
      </c>
      <c r="AX7" s="140">
        <v>937.5</v>
      </c>
      <c r="AY7" s="140">
        <v>804.98</v>
      </c>
      <c r="AZ7" s="140">
        <v>761.22</v>
      </c>
      <c r="BA7" s="140">
        <v>647.48</v>
      </c>
      <c r="BB7" s="140">
        <v>727.82</v>
      </c>
      <c r="BC7" s="140">
        <v>673.52</v>
      </c>
      <c r="BD7" s="140">
        <v>699.16</v>
      </c>
      <c r="BE7" s="140">
        <v>756.31</v>
      </c>
      <c r="BF7" s="140">
        <v>666.05</v>
      </c>
      <c r="BG7" s="140">
        <v>724.39</v>
      </c>
      <c r="BH7" s="140">
        <v>758.1</v>
      </c>
      <c r="BI7" s="140">
        <v>823.32</v>
      </c>
      <c r="BJ7" s="140">
        <v>714.3</v>
      </c>
      <c r="BK7" s="140">
        <v>781.62</v>
      </c>
      <c r="BL7" s="140">
        <v>731.98</v>
      </c>
      <c r="BM7" s="140">
        <v>804.35</v>
      </c>
      <c r="BN7" s="140">
        <v>828.06</v>
      </c>
      <c r="BO7" s="140">
        <v>725.08</v>
      </c>
      <c r="BP7" s="140">
        <v>739.66</v>
      </c>
      <c r="BQ7" s="140">
        <v>812.61</v>
      </c>
      <c r="BR7" s="140">
        <v>853.28</v>
      </c>
      <c r="BS7" s="140">
        <v>727.36</v>
      </c>
      <c r="BT7" s="140">
        <v>676.67</v>
      </c>
      <c r="BU7" s="140">
        <v>739.69</v>
      </c>
      <c r="BV7" s="140">
        <v>771.27</v>
      </c>
      <c r="BW7" s="145">
        <v>711.44</v>
      </c>
      <c r="BX7" s="140" t="s">
        <v>51</v>
      </c>
      <c r="BY7" s="150">
        <v>-62.99</v>
      </c>
      <c r="BZ7" s="141">
        <v>-72.92</v>
      </c>
      <c r="CA7" s="141">
        <v>-82.01</v>
      </c>
      <c r="CB7" s="145">
        <v>-15.92</v>
      </c>
      <c r="CC7" s="140" t="s">
        <v>51</v>
      </c>
      <c r="CD7" s="195">
        <v>-8.5199999999999998E-2</v>
      </c>
      <c r="CE7" s="195">
        <v>-8.9700000000000002E-2</v>
      </c>
      <c r="CF7" s="195">
        <v>-9.6100000000000005E-2</v>
      </c>
      <c r="CG7" s="196">
        <v>-2.1899999999999999E-2</v>
      </c>
    </row>
    <row r="8" spans="1:85" s="16" customFormat="1" ht="15.75" customHeight="1" x14ac:dyDescent="0.3">
      <c r="A8" s="116"/>
      <c r="B8" s="116" t="s">
        <v>236</v>
      </c>
      <c r="C8" s="116" t="s">
        <v>241</v>
      </c>
      <c r="D8" s="140">
        <v>561.27</v>
      </c>
      <c r="E8" s="140">
        <v>602.39</v>
      </c>
      <c r="F8" s="140">
        <v>576.35</v>
      </c>
      <c r="G8" s="140">
        <v>574.37</v>
      </c>
      <c r="H8" s="140">
        <v>481.01</v>
      </c>
      <c r="I8" s="140">
        <v>522.63</v>
      </c>
      <c r="J8" s="140">
        <v>492.47</v>
      </c>
      <c r="K8" s="140">
        <v>463.63</v>
      </c>
      <c r="L8" s="140">
        <v>450.61</v>
      </c>
      <c r="M8" s="140">
        <v>482.59</v>
      </c>
      <c r="N8" s="140">
        <v>515.04999999999995</v>
      </c>
      <c r="O8" s="140">
        <v>510.74</v>
      </c>
      <c r="P8" s="140">
        <v>503.55</v>
      </c>
      <c r="Q8" s="140">
        <v>563.65</v>
      </c>
      <c r="R8" s="140">
        <v>539.42999999999995</v>
      </c>
      <c r="S8" s="140">
        <v>515.47</v>
      </c>
      <c r="T8" s="140">
        <v>486.39</v>
      </c>
      <c r="U8" s="140">
        <v>524.04999999999995</v>
      </c>
      <c r="V8" s="140">
        <v>523.75</v>
      </c>
      <c r="W8" s="140">
        <v>502.47</v>
      </c>
      <c r="X8" s="140">
        <v>477.4</v>
      </c>
      <c r="Y8" s="140">
        <v>533.55999999999995</v>
      </c>
      <c r="Z8" s="140">
        <v>544.05999999999995</v>
      </c>
      <c r="AA8" s="140">
        <v>535.91</v>
      </c>
      <c r="AB8" s="140">
        <v>496.06</v>
      </c>
      <c r="AC8" s="140">
        <v>549.89</v>
      </c>
      <c r="AD8" s="140">
        <v>563.34</v>
      </c>
      <c r="AE8" s="140">
        <v>514.41</v>
      </c>
      <c r="AF8" s="140">
        <v>510.99</v>
      </c>
      <c r="AG8" s="140">
        <v>502.86</v>
      </c>
      <c r="AH8" s="140">
        <v>509.37</v>
      </c>
      <c r="AI8" s="140">
        <v>581.04999999999995</v>
      </c>
      <c r="AJ8" s="140">
        <v>570.27</v>
      </c>
      <c r="AK8" s="140">
        <v>646.14</v>
      </c>
      <c r="AL8" s="140">
        <v>665.11</v>
      </c>
      <c r="AM8" s="140">
        <v>667.45</v>
      </c>
      <c r="AN8" s="140">
        <v>612.17999999999995</v>
      </c>
      <c r="AO8" s="140">
        <v>651.27</v>
      </c>
      <c r="AP8" s="140">
        <v>699.28</v>
      </c>
      <c r="AQ8" s="140">
        <v>649.92999999999995</v>
      </c>
      <c r="AR8" s="140">
        <v>574.54</v>
      </c>
      <c r="AS8" s="140">
        <v>650.09</v>
      </c>
      <c r="AT8" s="140">
        <v>650.26</v>
      </c>
      <c r="AU8" s="140">
        <v>624.29</v>
      </c>
      <c r="AV8" s="140">
        <v>544.53</v>
      </c>
      <c r="AW8" s="140">
        <v>616.04</v>
      </c>
      <c r="AX8" s="140">
        <v>616.16999999999996</v>
      </c>
      <c r="AY8" s="140">
        <v>591.72</v>
      </c>
      <c r="AZ8" s="140">
        <v>455.64</v>
      </c>
      <c r="BA8" s="140">
        <v>101.83</v>
      </c>
      <c r="BB8" s="140">
        <v>160.11000000000001</v>
      </c>
      <c r="BC8" s="140">
        <v>145.49</v>
      </c>
      <c r="BD8" s="140">
        <v>170.95</v>
      </c>
      <c r="BE8" s="140">
        <v>195.48</v>
      </c>
      <c r="BF8" s="140">
        <v>328.39</v>
      </c>
      <c r="BG8" s="140">
        <v>354.11</v>
      </c>
      <c r="BH8" s="140">
        <v>364.25</v>
      </c>
      <c r="BI8" s="140">
        <v>416.16</v>
      </c>
      <c r="BJ8" s="140">
        <v>699.53</v>
      </c>
      <c r="BK8" s="140">
        <v>754.89</v>
      </c>
      <c r="BL8" s="140">
        <v>521.54999999999995</v>
      </c>
      <c r="BM8" s="140">
        <v>691.45</v>
      </c>
      <c r="BN8" s="140">
        <v>754.05</v>
      </c>
      <c r="BO8" s="140">
        <v>602.08000000000004</v>
      </c>
      <c r="BP8" s="140">
        <v>528.29999999999995</v>
      </c>
      <c r="BQ8" s="140">
        <v>726.55</v>
      </c>
      <c r="BR8" s="140">
        <v>766.57</v>
      </c>
      <c r="BS8" s="140">
        <v>628.75</v>
      </c>
      <c r="BT8" s="140">
        <v>599.30999999999995</v>
      </c>
      <c r="BU8" s="140">
        <v>754.71</v>
      </c>
      <c r="BV8" s="140">
        <v>831.79</v>
      </c>
      <c r="BW8" s="145">
        <v>662.71</v>
      </c>
      <c r="BX8" s="140" t="s">
        <v>51</v>
      </c>
      <c r="BY8" s="150">
        <v>71.010000000000005</v>
      </c>
      <c r="BZ8" s="141">
        <v>28.17</v>
      </c>
      <c r="CA8" s="141">
        <v>65.22</v>
      </c>
      <c r="CB8" s="145">
        <v>33.96</v>
      </c>
      <c r="CC8" s="140" t="s">
        <v>51</v>
      </c>
      <c r="CD8" s="195">
        <v>0.13439999999999999</v>
      </c>
      <c r="CE8" s="195">
        <v>3.8800000000000001E-2</v>
      </c>
      <c r="CF8" s="195">
        <v>8.5099999999999995E-2</v>
      </c>
      <c r="CG8" s="196">
        <v>5.3999999999999999E-2</v>
      </c>
    </row>
    <row r="9" spans="1:85" s="16" customFormat="1" ht="15.75" customHeight="1" x14ac:dyDescent="0.3">
      <c r="A9" s="116"/>
      <c r="B9" s="191" t="s">
        <v>243</v>
      </c>
      <c r="C9" s="191" t="s">
        <v>242</v>
      </c>
      <c r="D9" s="197">
        <v>2284.75</v>
      </c>
      <c r="E9" s="197">
        <v>2604.34</v>
      </c>
      <c r="F9" s="197">
        <v>2658.11</v>
      </c>
      <c r="G9" s="197">
        <v>2391.27</v>
      </c>
      <c r="H9" s="197">
        <v>2262.66</v>
      </c>
      <c r="I9" s="197">
        <v>2634.04</v>
      </c>
      <c r="J9" s="197">
        <v>2718.23</v>
      </c>
      <c r="K9" s="197">
        <v>2375.86</v>
      </c>
      <c r="L9" s="197">
        <v>2207.61</v>
      </c>
      <c r="M9" s="197">
        <v>2530.38</v>
      </c>
      <c r="N9" s="197">
        <v>2661.81</v>
      </c>
      <c r="O9" s="197">
        <v>2352.94</v>
      </c>
      <c r="P9" s="197">
        <v>2133.27</v>
      </c>
      <c r="Q9" s="197">
        <v>2464.69</v>
      </c>
      <c r="R9" s="197">
        <v>2504.9</v>
      </c>
      <c r="S9" s="197">
        <v>2205.11</v>
      </c>
      <c r="T9" s="197">
        <v>2106.13</v>
      </c>
      <c r="U9" s="197">
        <v>2329.9499999999998</v>
      </c>
      <c r="V9" s="197">
        <v>2402.87</v>
      </c>
      <c r="W9" s="197">
        <v>2148.19</v>
      </c>
      <c r="X9" s="197">
        <v>2044.39</v>
      </c>
      <c r="Y9" s="197">
        <v>2345.5</v>
      </c>
      <c r="Z9" s="197">
        <v>2429.5500000000002</v>
      </c>
      <c r="AA9" s="197">
        <v>2135.61</v>
      </c>
      <c r="AB9" s="197">
        <v>2022.91</v>
      </c>
      <c r="AC9" s="197">
        <v>2354.1999999999998</v>
      </c>
      <c r="AD9" s="197">
        <v>2416.94</v>
      </c>
      <c r="AE9" s="197">
        <v>2169.65</v>
      </c>
      <c r="AF9" s="197">
        <v>2076.37</v>
      </c>
      <c r="AG9" s="197">
        <v>2371.11</v>
      </c>
      <c r="AH9" s="197">
        <v>2465.1</v>
      </c>
      <c r="AI9" s="197">
        <v>2240.5500000000002</v>
      </c>
      <c r="AJ9" s="197">
        <v>2049.5100000000002</v>
      </c>
      <c r="AK9" s="197">
        <v>2342.09</v>
      </c>
      <c r="AL9" s="197">
        <v>2423.64</v>
      </c>
      <c r="AM9" s="197">
        <v>2189.77</v>
      </c>
      <c r="AN9" s="197">
        <v>2024.77</v>
      </c>
      <c r="AO9" s="197">
        <v>2333.62</v>
      </c>
      <c r="AP9" s="197">
        <v>2394.81</v>
      </c>
      <c r="AQ9" s="197">
        <v>2158.77</v>
      </c>
      <c r="AR9" s="197">
        <v>1898.46</v>
      </c>
      <c r="AS9" s="197">
        <v>2205.1999999999998</v>
      </c>
      <c r="AT9" s="197">
        <v>2308.9899999999998</v>
      </c>
      <c r="AU9" s="197">
        <v>2068.29</v>
      </c>
      <c r="AV9" s="197">
        <v>1883.15</v>
      </c>
      <c r="AW9" s="197">
        <v>2185.71</v>
      </c>
      <c r="AX9" s="197">
        <v>2285.6</v>
      </c>
      <c r="AY9" s="197">
        <v>2051.4899999999998</v>
      </c>
      <c r="AZ9" s="197">
        <v>1846.25</v>
      </c>
      <c r="BA9" s="197">
        <v>1916.44</v>
      </c>
      <c r="BB9" s="197">
        <v>2141.8000000000002</v>
      </c>
      <c r="BC9" s="197">
        <v>1892.58</v>
      </c>
      <c r="BD9" s="197">
        <v>1704.56</v>
      </c>
      <c r="BE9" s="197">
        <v>2032.49</v>
      </c>
      <c r="BF9" s="197">
        <v>2154.91</v>
      </c>
      <c r="BG9" s="197">
        <v>1885.59</v>
      </c>
      <c r="BH9" s="197">
        <v>1601.18</v>
      </c>
      <c r="BI9" s="197">
        <v>1757.7</v>
      </c>
      <c r="BJ9" s="197">
        <v>1833.38</v>
      </c>
      <c r="BK9" s="197">
        <v>1709.36</v>
      </c>
      <c r="BL9" s="197">
        <v>1589.42</v>
      </c>
      <c r="BM9" s="197">
        <v>1758.65</v>
      </c>
      <c r="BN9" s="197">
        <v>1777.04</v>
      </c>
      <c r="BO9" s="197">
        <v>1649.18</v>
      </c>
      <c r="BP9" s="197">
        <v>1923.25</v>
      </c>
      <c r="BQ9" s="197">
        <v>2099.39</v>
      </c>
      <c r="BR9" s="197">
        <v>2187.34</v>
      </c>
      <c r="BS9" s="197">
        <v>1919.52</v>
      </c>
      <c r="BT9" s="197">
        <v>1863.41</v>
      </c>
      <c r="BU9" s="197">
        <v>2019.25</v>
      </c>
      <c r="BV9" s="197">
        <v>2087.0500000000002</v>
      </c>
      <c r="BW9" s="192">
        <v>1910.06</v>
      </c>
      <c r="BX9" s="140" t="s">
        <v>51</v>
      </c>
      <c r="BY9" s="193">
        <v>-59.84</v>
      </c>
      <c r="BZ9" s="194">
        <v>-80.14</v>
      </c>
      <c r="CA9" s="194">
        <v>-100.29</v>
      </c>
      <c r="CB9" s="192">
        <v>-9.4600000000000009</v>
      </c>
      <c r="CC9" s="140" t="s">
        <v>51</v>
      </c>
      <c r="CD9" s="198">
        <v>-3.1099999999999999E-2</v>
      </c>
      <c r="CE9" s="198">
        <v>-3.8199999999999998E-2</v>
      </c>
      <c r="CF9" s="198">
        <v>-4.5900000000000003E-2</v>
      </c>
      <c r="CG9" s="199">
        <v>-4.8999999999999998E-3</v>
      </c>
    </row>
    <row r="10" spans="1:85" s="16" customFormat="1" ht="15.75" customHeight="1" x14ac:dyDescent="0.3">
      <c r="A10" s="116"/>
      <c r="B10" s="116"/>
      <c r="C10" s="116"/>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1"/>
      <c r="BC10" s="141"/>
      <c r="BD10" s="141"/>
      <c r="BE10" s="141"/>
      <c r="BF10" s="141"/>
      <c r="BG10" s="141"/>
      <c r="BH10" s="141"/>
      <c r="BI10" s="171"/>
      <c r="BJ10" s="171"/>
      <c r="BK10" s="171"/>
      <c r="BL10" s="171"/>
      <c r="BM10" s="171"/>
      <c r="BN10" s="171"/>
      <c r="BO10" s="171"/>
      <c r="BP10" s="171"/>
      <c r="BQ10" s="171"/>
      <c r="BR10" s="171"/>
      <c r="BS10" s="171"/>
      <c r="BT10" s="140"/>
      <c r="BU10" s="140"/>
      <c r="BV10" s="140"/>
      <c r="BW10" s="141"/>
      <c r="BX10" s="140"/>
      <c r="BY10" s="141"/>
      <c r="BZ10" s="141"/>
      <c r="CA10" s="141"/>
      <c r="CB10" s="141"/>
      <c r="CC10" s="171"/>
      <c r="CD10" s="180"/>
      <c r="CE10" s="180"/>
      <c r="CF10" s="171"/>
      <c r="CG10" s="171"/>
    </row>
    <row r="11" spans="1:85" s="16" customFormat="1" ht="15.75" customHeight="1" x14ac:dyDescent="0.3">
      <c r="A11" s="116"/>
      <c r="B11" s="116"/>
      <c r="C11" s="116"/>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1"/>
      <c r="BC11" s="141"/>
      <c r="BD11" s="141"/>
      <c r="BE11" s="141"/>
      <c r="BF11" s="141"/>
      <c r="BG11" s="141"/>
      <c r="BH11" s="141"/>
      <c r="BI11" s="171"/>
      <c r="BJ11" s="171"/>
      <c r="BK11" s="171"/>
      <c r="BL11" s="171"/>
      <c r="BM11" s="171"/>
      <c r="BN11" s="171"/>
      <c r="BO11" s="171"/>
      <c r="BP11" s="171"/>
      <c r="BQ11" s="171"/>
      <c r="BR11" s="171"/>
      <c r="BS11" s="171"/>
      <c r="BT11" s="140"/>
      <c r="BU11" s="140"/>
      <c r="BV11" s="140"/>
      <c r="BW11" s="141"/>
      <c r="BX11" s="140"/>
      <c r="BY11" s="141"/>
      <c r="BZ11" s="141"/>
      <c r="CA11" s="141"/>
      <c r="CB11" s="141"/>
      <c r="CC11" s="171"/>
      <c r="CD11" s="180"/>
      <c r="CE11" s="180"/>
      <c r="CF11" s="171"/>
      <c r="CG11" s="171"/>
    </row>
    <row r="12" spans="1:85" s="16" customFormat="1" ht="15.75" customHeight="1" x14ac:dyDescent="0.3">
      <c r="A12" s="116"/>
      <c r="B12" s="116"/>
      <c r="C12" s="116"/>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1"/>
      <c r="BC12" s="141"/>
      <c r="BD12" s="141"/>
      <c r="BE12" s="141"/>
      <c r="BF12" s="141"/>
      <c r="BG12" s="141"/>
      <c r="BH12" s="141"/>
      <c r="BI12" s="141"/>
      <c r="BJ12" s="141"/>
      <c r="BK12" s="141"/>
      <c r="BL12" s="141"/>
      <c r="BM12" s="141"/>
      <c r="BN12" s="141"/>
      <c r="BO12" s="141"/>
      <c r="BP12" s="140"/>
      <c r="BQ12" s="140"/>
      <c r="BR12" s="140"/>
      <c r="BS12" s="140"/>
      <c r="BT12" s="140"/>
      <c r="BU12" s="140"/>
      <c r="BV12" s="140"/>
      <c r="BW12" s="141"/>
      <c r="BX12" s="140"/>
      <c r="BY12" s="141"/>
      <c r="BZ12" s="141"/>
      <c r="CA12" s="141"/>
      <c r="CB12" s="141"/>
      <c r="CC12" s="171"/>
      <c r="CD12" s="180"/>
      <c r="CE12" s="180"/>
      <c r="CF12" s="171"/>
      <c r="CG12" s="171"/>
    </row>
    <row r="13" spans="1:85" ht="15.75" customHeight="1" x14ac:dyDescent="0.25">
      <c r="A13" s="188"/>
      <c r="B13" s="127" t="s">
        <v>169</v>
      </c>
      <c r="C13" s="127" t="s">
        <v>170</v>
      </c>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41"/>
      <c r="BX13" s="140"/>
      <c r="BY13" s="141"/>
      <c r="BZ13" s="141"/>
      <c r="CA13" s="141"/>
      <c r="CB13" s="141"/>
      <c r="CC13" s="181"/>
      <c r="CD13" s="181"/>
      <c r="CE13" s="181"/>
      <c r="CF13" s="181"/>
      <c r="CG13" s="181"/>
    </row>
    <row r="14" spans="1:85" ht="15.75" customHeight="1" x14ac:dyDescent="0.25">
      <c r="A14" s="127"/>
      <c r="B14" s="189" t="s">
        <v>103</v>
      </c>
      <c r="C14" s="190" t="s">
        <v>21</v>
      </c>
      <c r="D14" s="136" t="str">
        <f>D5</f>
        <v>2008K1</v>
      </c>
      <c r="E14" s="136" t="str">
        <f t="shared" ref="E14:BR14" si="0">E5</f>
        <v>2008K2</v>
      </c>
      <c r="F14" s="136" t="str">
        <f t="shared" si="0"/>
        <v>2008K3</v>
      </c>
      <c r="G14" s="136" t="str">
        <f t="shared" si="0"/>
        <v>2008K4</v>
      </c>
      <c r="H14" s="136" t="str">
        <f t="shared" si="0"/>
        <v>2009K1</v>
      </c>
      <c r="I14" s="136" t="str">
        <f t="shared" ref="I14" si="1">I5</f>
        <v>2009K2</v>
      </c>
      <c r="J14" s="136" t="str">
        <f t="shared" si="0"/>
        <v>2009K3</v>
      </c>
      <c r="K14" s="136" t="str">
        <f t="shared" si="0"/>
        <v>2009K4</v>
      </c>
      <c r="L14" s="136" t="str">
        <f t="shared" si="0"/>
        <v>2010K1</v>
      </c>
      <c r="M14" s="136" t="str">
        <f t="shared" si="0"/>
        <v>2010K2</v>
      </c>
      <c r="N14" s="136" t="str">
        <f t="shared" si="0"/>
        <v>2010K3</v>
      </c>
      <c r="O14" s="136" t="str">
        <f t="shared" si="0"/>
        <v>2010K4</v>
      </c>
      <c r="P14" s="136" t="str">
        <f t="shared" si="0"/>
        <v>2011K1</v>
      </c>
      <c r="Q14" s="136" t="str">
        <f t="shared" si="0"/>
        <v>2011K2</v>
      </c>
      <c r="R14" s="136" t="str">
        <f t="shared" si="0"/>
        <v>2011K3</v>
      </c>
      <c r="S14" s="136" t="str">
        <f t="shared" si="0"/>
        <v>2011K4</v>
      </c>
      <c r="T14" s="136" t="str">
        <f t="shared" si="0"/>
        <v>2012K1</v>
      </c>
      <c r="U14" s="136" t="str">
        <f t="shared" si="0"/>
        <v>2012K2</v>
      </c>
      <c r="V14" s="136" t="str">
        <f t="shared" si="0"/>
        <v>2012K3</v>
      </c>
      <c r="W14" s="136" t="str">
        <f t="shared" si="0"/>
        <v>2012K4</v>
      </c>
      <c r="X14" s="136" t="str">
        <f t="shared" si="0"/>
        <v>2013K1</v>
      </c>
      <c r="Y14" s="136" t="str">
        <f t="shared" ref="Y14" si="2">Y5</f>
        <v>2013K2</v>
      </c>
      <c r="Z14" s="136" t="str">
        <f t="shared" si="0"/>
        <v>2013K3</v>
      </c>
      <c r="AA14" s="136" t="str">
        <f t="shared" si="0"/>
        <v>2013K4</v>
      </c>
      <c r="AB14" s="136" t="str">
        <f t="shared" si="0"/>
        <v>2014K1</v>
      </c>
      <c r="AC14" s="136" t="str">
        <f t="shared" si="0"/>
        <v>2014K2</v>
      </c>
      <c r="AD14" s="136" t="str">
        <f t="shared" si="0"/>
        <v>2014K3</v>
      </c>
      <c r="AE14" s="136" t="str">
        <f t="shared" si="0"/>
        <v>2014K4</v>
      </c>
      <c r="AF14" s="136" t="str">
        <f t="shared" si="0"/>
        <v>2015K1</v>
      </c>
      <c r="AG14" s="136" t="str">
        <f t="shared" si="0"/>
        <v>2015K2</v>
      </c>
      <c r="AH14" s="136" t="str">
        <f t="shared" si="0"/>
        <v>2015K3</v>
      </c>
      <c r="AI14" s="136" t="str">
        <f t="shared" si="0"/>
        <v>2015K4</v>
      </c>
      <c r="AJ14" s="136" t="str">
        <f t="shared" si="0"/>
        <v>2016K1</v>
      </c>
      <c r="AK14" s="136" t="str">
        <f t="shared" si="0"/>
        <v>2016K2</v>
      </c>
      <c r="AL14" s="136" t="str">
        <f t="shared" si="0"/>
        <v>2016K3</v>
      </c>
      <c r="AM14" s="136" t="str">
        <f t="shared" si="0"/>
        <v>2016K4</v>
      </c>
      <c r="AN14" s="136" t="str">
        <f t="shared" si="0"/>
        <v>2017K1</v>
      </c>
      <c r="AO14" s="136" t="str">
        <f t="shared" si="0"/>
        <v>2017K2</v>
      </c>
      <c r="AP14" s="136" t="str">
        <f t="shared" si="0"/>
        <v>2017K3</v>
      </c>
      <c r="AQ14" s="136" t="str">
        <f t="shared" si="0"/>
        <v>2017K4</v>
      </c>
      <c r="AR14" s="136" t="str">
        <f t="shared" si="0"/>
        <v>2018K1</v>
      </c>
      <c r="AS14" s="136" t="str">
        <f t="shared" si="0"/>
        <v>2018K2</v>
      </c>
      <c r="AT14" s="136" t="str">
        <f t="shared" si="0"/>
        <v>2018K3</v>
      </c>
      <c r="AU14" s="136" t="str">
        <f t="shared" si="0"/>
        <v>2018K4</v>
      </c>
      <c r="AV14" s="136" t="str">
        <f t="shared" si="0"/>
        <v>2019K1</v>
      </c>
      <c r="AW14" s="136" t="str">
        <f t="shared" si="0"/>
        <v>2019K2</v>
      </c>
      <c r="AX14" s="136" t="str">
        <f t="shared" si="0"/>
        <v>2019K3</v>
      </c>
      <c r="AY14" s="136" t="str">
        <f t="shared" si="0"/>
        <v>2019K4</v>
      </c>
      <c r="AZ14" s="136" t="str">
        <f t="shared" si="0"/>
        <v>2020K1</v>
      </c>
      <c r="BA14" s="136" t="str">
        <f t="shared" si="0"/>
        <v>2020K2</v>
      </c>
      <c r="BB14" s="136" t="str">
        <f t="shared" si="0"/>
        <v>2020K3</v>
      </c>
      <c r="BC14" s="136" t="str">
        <f t="shared" si="0"/>
        <v>2020K4</v>
      </c>
      <c r="BD14" s="136" t="str">
        <f t="shared" si="0"/>
        <v>2021K1</v>
      </c>
      <c r="BE14" s="136" t="str">
        <f t="shared" si="0"/>
        <v>2021K2</v>
      </c>
      <c r="BF14" s="136" t="str">
        <f t="shared" si="0"/>
        <v>2021K3</v>
      </c>
      <c r="BG14" s="136" t="str">
        <f t="shared" si="0"/>
        <v>2021K4</v>
      </c>
      <c r="BH14" s="136" t="str">
        <f t="shared" si="0"/>
        <v>2022K1</v>
      </c>
      <c r="BI14" s="136" t="str">
        <f t="shared" si="0"/>
        <v>2022K2</v>
      </c>
      <c r="BJ14" s="136" t="str">
        <f t="shared" si="0"/>
        <v>2022K3</v>
      </c>
      <c r="BK14" s="136" t="str">
        <f t="shared" si="0"/>
        <v>2022K4</v>
      </c>
      <c r="BL14" s="136" t="str">
        <f t="shared" si="0"/>
        <v>2023K1</v>
      </c>
      <c r="BM14" s="136" t="str">
        <f t="shared" si="0"/>
        <v>2023K2</v>
      </c>
      <c r="BN14" s="136" t="str">
        <f t="shared" si="0"/>
        <v>2023K3</v>
      </c>
      <c r="BO14" s="136" t="str">
        <f t="shared" si="0"/>
        <v>2023K4</v>
      </c>
      <c r="BP14" s="136" t="str">
        <f t="shared" si="0"/>
        <v>2024K1</v>
      </c>
      <c r="BQ14" s="136" t="str">
        <f t="shared" si="0"/>
        <v>2024K2</v>
      </c>
      <c r="BR14" s="136" t="str">
        <f t="shared" si="0"/>
        <v>2024K3</v>
      </c>
      <c r="BS14" s="136" t="str">
        <f t="shared" ref="BS14:BV14" si="3">BS5</f>
        <v>2024K4</v>
      </c>
      <c r="BT14" s="136" t="str">
        <f t="shared" si="3"/>
        <v>2025K1</v>
      </c>
      <c r="BU14" s="136" t="str">
        <f t="shared" si="3"/>
        <v>2025K2</v>
      </c>
      <c r="BV14" s="136" t="str">
        <f t="shared" si="3"/>
        <v>2025K3</v>
      </c>
      <c r="BW14" s="138" t="str">
        <f>BW5</f>
        <v>2025K4</v>
      </c>
      <c r="BX14" s="140"/>
      <c r="BY14" s="141"/>
      <c r="BZ14" s="141"/>
      <c r="CA14" s="141"/>
      <c r="CB14" s="141"/>
      <c r="CC14" s="181"/>
      <c r="CD14" s="181"/>
      <c r="CE14" s="181"/>
      <c r="CF14" s="181"/>
      <c r="CG14" s="181"/>
    </row>
    <row r="15" spans="1:85" ht="15.75" customHeight="1" x14ac:dyDescent="0.25">
      <c r="A15" s="116"/>
      <c r="B15" s="115" t="s">
        <v>238</v>
      </c>
      <c r="C15" s="116" t="s">
        <v>239</v>
      </c>
      <c r="D15" s="140">
        <f t="shared" ref="D15:E15" si="4">D6/$D6*100</f>
        <v>100</v>
      </c>
      <c r="E15" s="140">
        <f t="shared" si="4"/>
        <v>110.62257129345971</v>
      </c>
      <c r="F15" s="140">
        <f t="shared" ref="F15:L15" si="5">F6/$D6*100</f>
        <v>106.45804634331886</v>
      </c>
      <c r="G15" s="140">
        <f t="shared" si="5"/>
        <v>108.62203672101485</v>
      </c>
      <c r="H15" s="140">
        <f t="shared" si="5"/>
        <v>94.370540946193231</v>
      </c>
      <c r="I15" s="140">
        <f t="shared" ref="I15" si="6">I6/$D6*100</f>
        <v>101.9110964903263</v>
      </c>
      <c r="J15" s="140">
        <f t="shared" si="5"/>
        <v>101.83091062359931</v>
      </c>
      <c r="K15" s="140">
        <f t="shared" si="5"/>
        <v>103.50453358554188</v>
      </c>
      <c r="L15" s="140">
        <f t="shared" si="5"/>
        <v>95.920801036248122</v>
      </c>
      <c r="M15" s="140">
        <f t="shared" ref="M15:BW15" si="7">M6/$D6*100</f>
        <v>102.37781935563459</v>
      </c>
      <c r="N15" s="140">
        <f t="shared" si="7"/>
        <v>103.27014412895532</v>
      </c>
      <c r="O15" s="140">
        <f t="shared" si="7"/>
        <v>108.88418282377614</v>
      </c>
      <c r="P15" s="140">
        <f t="shared" si="7"/>
        <v>94.957542611592004</v>
      </c>
      <c r="Q15" s="140">
        <f t="shared" si="7"/>
        <v>102.1979151674651</v>
      </c>
      <c r="R15" s="140">
        <f t="shared" si="7"/>
        <v>102.24212019655816</v>
      </c>
      <c r="S15" s="140">
        <f t="shared" si="7"/>
        <v>102.11361720500854</v>
      </c>
      <c r="T15" s="140">
        <f t="shared" si="7"/>
        <v>87.814832329296635</v>
      </c>
      <c r="U15" s="140">
        <f t="shared" si="7"/>
        <v>90.367415753438735</v>
      </c>
      <c r="V15" s="140">
        <f t="shared" si="7"/>
        <v>90.015831568558909</v>
      </c>
      <c r="W15" s="140">
        <f t="shared" si="7"/>
        <v>91.648333573205591</v>
      </c>
      <c r="X15" s="140">
        <f t="shared" si="7"/>
        <v>78.461870592347395</v>
      </c>
      <c r="Y15" s="140">
        <f t="shared" ref="Y15" si="8">Y6/$D6*100</f>
        <v>84.671135144026152</v>
      </c>
      <c r="Z15" s="140">
        <f t="shared" si="7"/>
        <v>84.521043649896171</v>
      </c>
      <c r="AA15" s="140">
        <f t="shared" si="7"/>
        <v>82.943026913666557</v>
      </c>
      <c r="AB15" s="140">
        <f t="shared" si="7"/>
        <v>74.019779180459324</v>
      </c>
      <c r="AC15" s="140">
        <f t="shared" si="7"/>
        <v>80.467545284454218</v>
      </c>
      <c r="AD15" s="140">
        <f t="shared" si="7"/>
        <v>80.360630795484923</v>
      </c>
      <c r="AE15" s="140">
        <f t="shared" si="7"/>
        <v>81.063799165244561</v>
      </c>
      <c r="AF15" s="140">
        <f t="shared" si="7"/>
        <v>71.602894915393634</v>
      </c>
      <c r="AG15" s="140">
        <f t="shared" si="7"/>
        <v>75.907231120340484</v>
      </c>
      <c r="AH15" s="140">
        <f t="shared" si="7"/>
        <v>74.845282398174234</v>
      </c>
      <c r="AI15" s="140">
        <f t="shared" si="7"/>
        <v>76.215638300059624</v>
      </c>
      <c r="AJ15" s="140">
        <f t="shared" si="7"/>
        <v>61.213685054588076</v>
      </c>
      <c r="AK15" s="140">
        <f t="shared" si="7"/>
        <v>67.186504101815487</v>
      </c>
      <c r="AL15" s="140">
        <f t="shared" si="7"/>
        <v>68.27004132656208</v>
      </c>
      <c r="AM15" s="140">
        <f t="shared" si="7"/>
        <v>68.290601805210017</v>
      </c>
      <c r="AN15" s="140">
        <f t="shared" si="7"/>
        <v>59.073339227337208</v>
      </c>
      <c r="AO15" s="140">
        <f t="shared" si="7"/>
        <v>64.268972181672382</v>
      </c>
      <c r="AP15" s="140">
        <f t="shared" si="7"/>
        <v>63.811501531755667</v>
      </c>
      <c r="AQ15" s="140">
        <f t="shared" si="7"/>
        <v>62.610769578715789</v>
      </c>
      <c r="AR15" s="140">
        <f t="shared" si="7"/>
        <v>53.900322799514768</v>
      </c>
      <c r="AS15" s="140">
        <f t="shared" si="7"/>
        <v>60.970043382609951</v>
      </c>
      <c r="AT15" s="140">
        <f t="shared" si="7"/>
        <v>61.113966733145553</v>
      </c>
      <c r="AU15" s="140">
        <f t="shared" si="7"/>
        <v>58.565495404733028</v>
      </c>
      <c r="AV15" s="140">
        <f t="shared" si="7"/>
        <v>53.664905318995828</v>
      </c>
      <c r="AW15" s="140">
        <f t="shared" si="7"/>
        <v>60.726401710631826</v>
      </c>
      <c r="AX15" s="140">
        <f t="shared" si="7"/>
        <v>60.861072845775844</v>
      </c>
      <c r="AY15" s="140">
        <f t="shared" si="7"/>
        <v>58.319797684890098</v>
      </c>
      <c r="AZ15" s="140">
        <f t="shared" si="7"/>
        <v>53.688549869440962</v>
      </c>
      <c r="BA15" s="140">
        <f t="shared" si="7"/>
        <v>53.477804963299548</v>
      </c>
      <c r="BB15" s="140">
        <f t="shared" si="7"/>
        <v>56.421037481752577</v>
      </c>
      <c r="BC15" s="140">
        <f t="shared" si="7"/>
        <v>57.374015667084734</v>
      </c>
      <c r="BD15" s="140">
        <f t="shared" si="7"/>
        <v>52.913419824413509</v>
      </c>
      <c r="BE15" s="140">
        <f t="shared" si="7"/>
        <v>60.814811768817975</v>
      </c>
      <c r="BF15" s="140">
        <f t="shared" si="7"/>
        <v>59.432119579743812</v>
      </c>
      <c r="BG15" s="140">
        <f t="shared" si="7"/>
        <v>57.095421181405101</v>
      </c>
      <c r="BH15" s="140">
        <f t="shared" si="7"/>
        <v>51.098957583732549</v>
      </c>
      <c r="BI15" s="140">
        <f t="shared" si="7"/>
        <v>51.123630158110075</v>
      </c>
      <c r="BJ15" s="140">
        <f t="shared" si="7"/>
        <v>51.300450274482387</v>
      </c>
      <c r="BK15" s="140">
        <f t="shared" si="7"/>
        <v>52.376791331702201</v>
      </c>
      <c r="BL15" s="140">
        <f t="shared" si="7"/>
        <v>50.071961675267794</v>
      </c>
      <c r="BM15" s="140">
        <f t="shared" si="7"/>
        <v>51.861751341571235</v>
      </c>
      <c r="BN15" s="140">
        <f t="shared" si="7"/>
        <v>51.144190636758026</v>
      </c>
      <c r="BO15" s="140">
        <f t="shared" si="7"/>
        <v>52.00567469210683</v>
      </c>
      <c r="BP15" s="140">
        <f t="shared" si="7"/>
        <v>64.784012171803354</v>
      </c>
      <c r="BQ15" s="140">
        <f t="shared" si="7"/>
        <v>68.057240372555867</v>
      </c>
      <c r="BR15" s="140">
        <f t="shared" si="7"/>
        <v>68.537327548985346</v>
      </c>
      <c r="BS15" s="140">
        <f t="shared" si="7"/>
        <v>64.014022246437904</v>
      </c>
      <c r="BT15" s="140">
        <f t="shared" si="7"/>
        <v>60.59892674301458</v>
      </c>
      <c r="BU15" s="140">
        <f t="shared" ref="BU15:BV15" si="9">BU6/$D6*100</f>
        <v>63.803277340296482</v>
      </c>
      <c r="BV15" s="140">
        <f t="shared" si="9"/>
        <v>63.444496987889877</v>
      </c>
      <c r="BW15" s="143">
        <f t="shared" si="7"/>
        <v>61.67218372843719</v>
      </c>
      <c r="BX15" s="140"/>
      <c r="BY15" s="141"/>
      <c r="BZ15" s="141"/>
      <c r="CA15" s="141"/>
      <c r="CB15" s="141"/>
      <c r="CC15" s="181"/>
      <c r="CD15" s="200"/>
      <c r="CE15" s="200"/>
      <c r="CF15" s="200"/>
      <c r="CG15" s="200"/>
    </row>
    <row r="16" spans="1:85" ht="15.75" customHeight="1" x14ac:dyDescent="0.25">
      <c r="A16" s="116"/>
      <c r="B16" s="116" t="s">
        <v>237</v>
      </c>
      <c r="C16" s="116" t="s">
        <v>240</v>
      </c>
      <c r="D16" s="140">
        <f t="shared" ref="D16:E16" si="10">D7/$D7*100</f>
        <v>100</v>
      </c>
      <c r="E16" s="140">
        <f t="shared" si="10"/>
        <v>104.8130931628898</v>
      </c>
      <c r="F16" s="140">
        <f t="shared" ref="F16:L16" si="11">F7/$D7*100</f>
        <v>104.38795274065467</v>
      </c>
      <c r="G16" s="140">
        <f t="shared" si="11"/>
        <v>109.49157466589192</v>
      </c>
      <c r="H16" s="140">
        <f t="shared" si="11"/>
        <v>87.351346116598876</v>
      </c>
      <c r="I16" s="140">
        <f t="shared" ref="I16" si="12">I7/$D7*100</f>
        <v>92.740654658144493</v>
      </c>
      <c r="J16" s="140">
        <f t="shared" si="11"/>
        <v>91.288010846407133</v>
      </c>
      <c r="K16" s="140">
        <f t="shared" si="11"/>
        <v>94.696881657950811</v>
      </c>
      <c r="L16" s="140">
        <f t="shared" si="11"/>
        <v>99.357931435212095</v>
      </c>
      <c r="M16" s="140">
        <f t="shared" ref="M16:BW16" si="13">M7/$D7*100</f>
        <v>90.05616889405384</v>
      </c>
      <c r="N16" s="140">
        <f t="shared" si="13"/>
        <v>89.42087933372072</v>
      </c>
      <c r="O16" s="140">
        <f t="shared" si="13"/>
        <v>89.93802053069922</v>
      </c>
      <c r="P16" s="140">
        <f t="shared" si="13"/>
        <v>65.369939957389121</v>
      </c>
      <c r="Q16" s="140">
        <f t="shared" si="13"/>
        <v>61.754793724578739</v>
      </c>
      <c r="R16" s="140">
        <f t="shared" si="13"/>
        <v>58.636451675382538</v>
      </c>
      <c r="S16" s="140">
        <f t="shared" si="13"/>
        <v>49.306604687197371</v>
      </c>
      <c r="T16" s="140">
        <f t="shared" si="13"/>
        <v>37.891729614565179</v>
      </c>
      <c r="U16" s="140">
        <f t="shared" si="13"/>
        <v>41.503970559752084</v>
      </c>
      <c r="V16" s="140">
        <f t="shared" si="13"/>
        <v>43.710052295177228</v>
      </c>
      <c r="W16" s="140">
        <f t="shared" si="13"/>
        <v>49.048034088708121</v>
      </c>
      <c r="X16" s="140">
        <f t="shared" si="13"/>
        <v>56.609529343404994</v>
      </c>
      <c r="Y16" s="140">
        <f t="shared" ref="Y16" si="14">Y7/$D7*100</f>
        <v>61.769320162696118</v>
      </c>
      <c r="Z16" s="140">
        <f t="shared" si="13"/>
        <v>44.650397055975212</v>
      </c>
      <c r="AA16" s="140">
        <f t="shared" si="13"/>
        <v>44.63199690102654</v>
      </c>
      <c r="AB16" s="140">
        <f t="shared" si="13"/>
        <v>44.644586480728258</v>
      </c>
      <c r="AC16" s="140">
        <f t="shared" si="13"/>
        <v>53.480534572922721</v>
      </c>
      <c r="AD16" s="140">
        <f t="shared" si="13"/>
        <v>72.036606624055793</v>
      </c>
      <c r="AE16" s="140">
        <f t="shared" si="13"/>
        <v>50.158822390083287</v>
      </c>
      <c r="AF16" s="140">
        <f t="shared" si="13"/>
        <v>78.790431919426695</v>
      </c>
      <c r="AG16" s="140">
        <f t="shared" si="13"/>
        <v>70.727290335076518</v>
      </c>
      <c r="AH16" s="140">
        <f t="shared" si="13"/>
        <v>80.797985667247744</v>
      </c>
      <c r="AI16" s="140">
        <f t="shared" si="13"/>
        <v>60.927755181096266</v>
      </c>
      <c r="AJ16" s="140">
        <f t="shared" si="13"/>
        <v>88.042804570985865</v>
      </c>
      <c r="AK16" s="140">
        <f t="shared" si="13"/>
        <v>74.767576990122024</v>
      </c>
      <c r="AL16" s="140">
        <f t="shared" si="13"/>
        <v>93.452450125895808</v>
      </c>
      <c r="AM16" s="140">
        <f t="shared" si="13"/>
        <v>88.802053069920589</v>
      </c>
      <c r="AN16" s="140">
        <f t="shared" si="13"/>
        <v>77.558589967073416</v>
      </c>
      <c r="AO16" s="140">
        <f t="shared" si="13"/>
        <v>74.932209955452265</v>
      </c>
      <c r="AP16" s="140">
        <f t="shared" si="13"/>
        <v>77.036606624055793</v>
      </c>
      <c r="AQ16" s="140">
        <f t="shared" si="13"/>
        <v>78.15514235909356</v>
      </c>
      <c r="AR16" s="140">
        <f t="shared" si="13"/>
        <v>73.631609529343407</v>
      </c>
      <c r="AS16" s="140">
        <f t="shared" si="13"/>
        <v>83.010846407127644</v>
      </c>
      <c r="AT16" s="140">
        <f t="shared" si="13"/>
        <v>89.084834398605466</v>
      </c>
      <c r="AU16" s="140">
        <f t="shared" si="13"/>
        <v>79.777261282200271</v>
      </c>
      <c r="AV16" s="140">
        <f t="shared" si="13"/>
        <v>74.695913228742981</v>
      </c>
      <c r="AW16" s="140">
        <f t="shared" si="13"/>
        <v>83.747821034282396</v>
      </c>
      <c r="AX16" s="140">
        <f t="shared" si="13"/>
        <v>90.790238233585129</v>
      </c>
      <c r="AY16" s="140">
        <f t="shared" si="13"/>
        <v>77.956614371489451</v>
      </c>
      <c r="AZ16" s="140">
        <f t="shared" si="13"/>
        <v>73.718768158047652</v>
      </c>
      <c r="BA16" s="140">
        <f t="shared" si="13"/>
        <v>62.703854348247148</v>
      </c>
      <c r="BB16" s="140">
        <f t="shared" si="13"/>
        <v>70.484214603912463</v>
      </c>
      <c r="BC16" s="140">
        <f t="shared" si="13"/>
        <v>65.225644005423206</v>
      </c>
      <c r="BD16" s="140">
        <f t="shared" si="13"/>
        <v>67.708696494286272</v>
      </c>
      <c r="BE16" s="140">
        <f t="shared" si="13"/>
        <v>73.243269417005621</v>
      </c>
      <c r="BF16" s="140">
        <f t="shared" si="13"/>
        <v>64.502227387177996</v>
      </c>
      <c r="BG16" s="140">
        <f t="shared" si="13"/>
        <v>70.152043385628517</v>
      </c>
      <c r="BH16" s="140">
        <f t="shared" si="13"/>
        <v>73.416618245206294</v>
      </c>
      <c r="BI16" s="140">
        <f t="shared" si="13"/>
        <v>79.732713538640326</v>
      </c>
      <c r="BJ16" s="140">
        <f t="shared" si="13"/>
        <v>69.174898314933174</v>
      </c>
      <c r="BK16" s="140">
        <f t="shared" si="13"/>
        <v>75.694363742010466</v>
      </c>
      <c r="BL16" s="140">
        <f t="shared" si="13"/>
        <v>70.887081154367621</v>
      </c>
      <c r="BM16" s="140">
        <f t="shared" si="13"/>
        <v>77.895603331396472</v>
      </c>
      <c r="BN16" s="140">
        <f t="shared" si="13"/>
        <v>80.191748983149338</v>
      </c>
      <c r="BO16" s="140">
        <f t="shared" si="13"/>
        <v>70.218865000968449</v>
      </c>
      <c r="BP16" s="140">
        <f t="shared" si="13"/>
        <v>71.630834785977143</v>
      </c>
      <c r="BQ16" s="140">
        <f t="shared" si="13"/>
        <v>78.695525857059863</v>
      </c>
      <c r="BR16" s="140">
        <f t="shared" si="13"/>
        <v>82.634127445283752</v>
      </c>
      <c r="BS16" s="140">
        <f t="shared" si="13"/>
        <v>70.439666860352517</v>
      </c>
      <c r="BT16" s="140">
        <f t="shared" si="13"/>
        <v>65.530699205888055</v>
      </c>
      <c r="BU16" s="140">
        <f t="shared" ref="BU16:BV16" si="15">BU7/$D7*100</f>
        <v>71.63374007360062</v>
      </c>
      <c r="BV16" s="140">
        <f t="shared" si="15"/>
        <v>74.692039511911673</v>
      </c>
      <c r="BW16" s="145">
        <f t="shared" si="13"/>
        <v>68.897927561495266</v>
      </c>
      <c r="BX16" s="181"/>
      <c r="BY16" s="201"/>
      <c r="BZ16" s="201"/>
      <c r="CA16" s="201"/>
      <c r="CB16" s="201"/>
      <c r="CC16" s="181"/>
      <c r="CD16" s="200"/>
      <c r="CE16" s="200"/>
      <c r="CF16" s="200"/>
      <c r="CG16" s="200"/>
    </row>
    <row r="17" spans="1:85" ht="15.75" customHeight="1" x14ac:dyDescent="0.25">
      <c r="A17" s="116"/>
      <c r="B17" s="116" t="s">
        <v>236</v>
      </c>
      <c r="C17" s="116" t="s">
        <v>241</v>
      </c>
      <c r="D17" s="140">
        <f t="shared" ref="D17:E17" si="16">D8/$D8*100</f>
        <v>100</v>
      </c>
      <c r="E17" s="140">
        <f t="shared" si="16"/>
        <v>107.3262422719903</v>
      </c>
      <c r="F17" s="140">
        <f t="shared" ref="F17:L17" si="17">F8/$D8*100</f>
        <v>102.68676394605092</v>
      </c>
      <c r="G17" s="140">
        <f t="shared" si="17"/>
        <v>102.33399255260392</v>
      </c>
      <c r="H17" s="140">
        <f t="shared" si="17"/>
        <v>85.700286849466394</v>
      </c>
      <c r="I17" s="140">
        <f t="shared" ref="I17" si="18">I8/$D8*100</f>
        <v>93.115612806670583</v>
      </c>
      <c r="J17" s="140">
        <f t="shared" si="17"/>
        <v>87.74208491456875</v>
      </c>
      <c r="K17" s="140">
        <f t="shared" si="17"/>
        <v>82.603737951431583</v>
      </c>
      <c r="L17" s="140">
        <f t="shared" si="17"/>
        <v>80.283998788461886</v>
      </c>
      <c r="M17" s="140">
        <f t="shared" ref="M17:BW17" si="19">M8/$D8*100</f>
        <v>85.98179129474228</v>
      </c>
      <c r="N17" s="140">
        <f t="shared" si="19"/>
        <v>91.765104138828008</v>
      </c>
      <c r="O17" s="140">
        <f t="shared" si="19"/>
        <v>90.997202772284297</v>
      </c>
      <c r="P17" s="140">
        <f t="shared" si="19"/>
        <v>89.716179378908549</v>
      </c>
      <c r="Q17" s="140">
        <f t="shared" si="19"/>
        <v>100.4240383416181</v>
      </c>
      <c r="R17" s="140">
        <f t="shared" si="19"/>
        <v>96.108824629857281</v>
      </c>
      <c r="S17" s="140">
        <f t="shared" si="19"/>
        <v>91.839934434407695</v>
      </c>
      <c r="T17" s="140">
        <f t="shared" si="19"/>
        <v>86.658827302367854</v>
      </c>
      <c r="U17" s="140">
        <f t="shared" si="19"/>
        <v>93.368610472678029</v>
      </c>
      <c r="V17" s="140">
        <f t="shared" si="19"/>
        <v>93.315160261549707</v>
      </c>
      <c r="W17" s="140">
        <f t="shared" si="19"/>
        <v>89.523758618846543</v>
      </c>
      <c r="X17" s="140">
        <f t="shared" si="19"/>
        <v>85.057102642222105</v>
      </c>
      <c r="Y17" s="140">
        <f t="shared" ref="Y17" si="20">Y8/$D8*100</f>
        <v>95.062982165446215</v>
      </c>
      <c r="Z17" s="140">
        <f t="shared" si="19"/>
        <v>96.933739554937901</v>
      </c>
      <c r="AA17" s="140">
        <f t="shared" si="19"/>
        <v>95.481675485951499</v>
      </c>
      <c r="AB17" s="140">
        <f t="shared" si="19"/>
        <v>88.38170577440448</v>
      </c>
      <c r="AC17" s="140">
        <f t="shared" si="19"/>
        <v>97.972455324531865</v>
      </c>
      <c r="AD17" s="140">
        <f t="shared" si="19"/>
        <v>100.36880645678552</v>
      </c>
      <c r="AE17" s="140">
        <f t="shared" si="19"/>
        <v>91.651077021754233</v>
      </c>
      <c r="AF17" s="140">
        <f t="shared" si="19"/>
        <v>91.041744614891229</v>
      </c>
      <c r="AG17" s="140">
        <f t="shared" si="19"/>
        <v>89.593243893313385</v>
      </c>
      <c r="AH17" s="140">
        <f t="shared" si="19"/>
        <v>90.753113474798226</v>
      </c>
      <c r="AI17" s="140">
        <f t="shared" si="19"/>
        <v>103.52415058706148</v>
      </c>
      <c r="AJ17" s="140">
        <f t="shared" si="19"/>
        <v>101.60350633385002</v>
      </c>
      <c r="AK17" s="140">
        <f t="shared" si="19"/>
        <v>115.12106472820567</v>
      </c>
      <c r="AL17" s="140">
        <f t="shared" si="19"/>
        <v>118.50089974522066</v>
      </c>
      <c r="AM17" s="140">
        <f t="shared" si="19"/>
        <v>118.91781139202166</v>
      </c>
      <c r="AN17" s="140">
        <f t="shared" si="19"/>
        <v>109.07050082847827</v>
      </c>
      <c r="AO17" s="140">
        <f t="shared" si="19"/>
        <v>116.03506333850018</v>
      </c>
      <c r="AP17" s="140">
        <f t="shared" si="19"/>
        <v>124.5888787927379</v>
      </c>
      <c r="AQ17" s="140">
        <f t="shared" si="19"/>
        <v>115.79631906212695</v>
      </c>
      <c r="AR17" s="140">
        <f t="shared" si="19"/>
        <v>102.36428100557664</v>
      </c>
      <c r="AS17" s="140">
        <f t="shared" si="19"/>
        <v>115.82482584139542</v>
      </c>
      <c r="AT17" s="140">
        <f t="shared" si="19"/>
        <v>115.85511429436812</v>
      </c>
      <c r="AU17" s="140">
        <f t="shared" si="19"/>
        <v>111.22810768435869</v>
      </c>
      <c r="AV17" s="140">
        <f t="shared" si="19"/>
        <v>97.017478219038964</v>
      </c>
      <c r="AW17" s="140">
        <f t="shared" si="19"/>
        <v>109.75822687832949</v>
      </c>
      <c r="AX17" s="140">
        <f t="shared" si="19"/>
        <v>109.7813886364851</v>
      </c>
      <c r="AY17" s="140">
        <f t="shared" si="19"/>
        <v>105.4251964295259</v>
      </c>
      <c r="AZ17" s="140">
        <f t="shared" si="19"/>
        <v>81.180180661713621</v>
      </c>
      <c r="BA17" s="140">
        <f t="shared" si="19"/>
        <v>18.142783330660823</v>
      </c>
      <c r="BB17" s="140">
        <f t="shared" si="19"/>
        <v>28.526377679191839</v>
      </c>
      <c r="BC17" s="140">
        <f t="shared" si="19"/>
        <v>25.921570723537695</v>
      </c>
      <c r="BD17" s="140">
        <f t="shared" si="19"/>
        <v>30.457711974628964</v>
      </c>
      <c r="BE17" s="140">
        <f t="shared" si="19"/>
        <v>34.828157571222405</v>
      </c>
      <c r="BF17" s="140">
        <f t="shared" si="19"/>
        <v>58.508382774778624</v>
      </c>
      <c r="BG17" s="140">
        <f t="shared" si="19"/>
        <v>63.09084754218113</v>
      </c>
      <c r="BH17" s="140">
        <f t="shared" si="19"/>
        <v>64.897464678318812</v>
      </c>
      <c r="BI17" s="140">
        <f t="shared" si="19"/>
        <v>74.146132877224872</v>
      </c>
      <c r="BJ17" s="140">
        <f t="shared" si="19"/>
        <v>124.63342063534483</v>
      </c>
      <c r="BK17" s="140">
        <f t="shared" si="19"/>
        <v>134.49676626222674</v>
      </c>
      <c r="BL17" s="140">
        <f t="shared" si="19"/>
        <v>92.923192046608577</v>
      </c>
      <c r="BM17" s="140">
        <f t="shared" si="19"/>
        <v>123.19382828228839</v>
      </c>
      <c r="BN17" s="140">
        <f t="shared" si="19"/>
        <v>134.3471056710674</v>
      </c>
      <c r="BO17" s="140">
        <f t="shared" si="19"/>
        <v>107.27101038715772</v>
      </c>
      <c r="BP17" s="140">
        <f t="shared" si="19"/>
        <v>94.125821796996092</v>
      </c>
      <c r="BQ17" s="140">
        <f t="shared" si="19"/>
        <v>129.44750298430344</v>
      </c>
      <c r="BR17" s="140">
        <f t="shared" si="19"/>
        <v>136.57776114882321</v>
      </c>
      <c r="BS17" s="140">
        <f t="shared" si="19"/>
        <v>112.0227341564666</v>
      </c>
      <c r="BT17" s="140">
        <f t="shared" si="19"/>
        <v>106.77748677107274</v>
      </c>
      <c r="BU17" s="140">
        <f t="shared" ref="BU17:BV17" si="21">BU8/$D8*100</f>
        <v>134.46469613554973</v>
      </c>
      <c r="BV17" s="140">
        <f t="shared" si="21"/>
        <v>148.19783704812301</v>
      </c>
      <c r="BW17" s="145">
        <f t="shared" si="19"/>
        <v>118.07329805619401</v>
      </c>
      <c r="BX17" s="181"/>
      <c r="BY17" s="201"/>
      <c r="BZ17" s="201"/>
      <c r="CA17" s="201"/>
      <c r="CB17" s="201"/>
      <c r="CC17" s="181"/>
      <c r="CD17" s="200"/>
      <c r="CE17" s="200"/>
      <c r="CF17" s="200"/>
      <c r="CG17" s="200"/>
    </row>
    <row r="18" spans="1:85" ht="15.75" customHeight="1" x14ac:dyDescent="0.25">
      <c r="A18" s="116"/>
      <c r="B18" s="191" t="s">
        <v>243</v>
      </c>
      <c r="C18" s="191" t="s">
        <v>242</v>
      </c>
      <c r="D18" s="197">
        <f>D9/$D9*100</f>
        <v>100</v>
      </c>
      <c r="E18" s="197">
        <f t="shared" ref="E18" si="22">E9/$D9*100</f>
        <v>113.9879636721742</v>
      </c>
      <c r="F18" s="197">
        <f t="shared" ref="F18:L18" si="23">F9/$D9*100</f>
        <v>116.34139402560454</v>
      </c>
      <c r="G18" s="197">
        <f t="shared" si="23"/>
        <v>104.6622168727432</v>
      </c>
      <c r="H18" s="197">
        <f t="shared" si="23"/>
        <v>99.033154612101967</v>
      </c>
      <c r="I18" s="197">
        <f t="shared" ref="I18" si="24">I9/$D9*100</f>
        <v>115.28788707736075</v>
      </c>
      <c r="J18" s="197">
        <f t="shared" si="23"/>
        <v>118.97275413064887</v>
      </c>
      <c r="K18" s="197">
        <f t="shared" si="23"/>
        <v>103.98774482985009</v>
      </c>
      <c r="L18" s="197">
        <f t="shared" si="23"/>
        <v>96.623700623700628</v>
      </c>
      <c r="M18" s="197">
        <f t="shared" ref="M18:BW18" si="25">M9/$D9*100</f>
        <v>110.75084801400592</v>
      </c>
      <c r="N18" s="197">
        <f t="shared" si="25"/>
        <v>116.5033373454426</v>
      </c>
      <c r="O18" s="197">
        <f t="shared" si="25"/>
        <v>102.98457161615056</v>
      </c>
      <c r="P18" s="197">
        <f t="shared" si="25"/>
        <v>93.36995294890032</v>
      </c>
      <c r="Q18" s="197">
        <f t="shared" si="25"/>
        <v>107.87569755990809</v>
      </c>
      <c r="R18" s="197">
        <f t="shared" si="25"/>
        <v>109.63562753036437</v>
      </c>
      <c r="S18" s="197">
        <f t="shared" si="25"/>
        <v>96.514279461647888</v>
      </c>
      <c r="T18" s="197">
        <f t="shared" si="25"/>
        <v>92.182076813655769</v>
      </c>
      <c r="U18" s="197">
        <f t="shared" si="25"/>
        <v>101.97833460991355</v>
      </c>
      <c r="V18" s="197">
        <f t="shared" si="25"/>
        <v>105.16993106466789</v>
      </c>
      <c r="W18" s="197">
        <f t="shared" si="25"/>
        <v>94.022978444031082</v>
      </c>
      <c r="X18" s="197">
        <f t="shared" si="25"/>
        <v>89.479811795601279</v>
      </c>
      <c r="Y18" s="197">
        <f t="shared" ref="Y18" si="26">Y9/$D9*100</f>
        <v>102.65893423788161</v>
      </c>
      <c r="Z18" s="197">
        <f t="shared" si="25"/>
        <v>106.33767370609478</v>
      </c>
      <c r="AA18" s="197">
        <f t="shared" si="25"/>
        <v>93.472371156581687</v>
      </c>
      <c r="AB18" s="197">
        <f t="shared" si="25"/>
        <v>88.539665171244124</v>
      </c>
      <c r="AC18" s="197">
        <f t="shared" si="25"/>
        <v>103.03971988182514</v>
      </c>
      <c r="AD18" s="197">
        <f t="shared" si="25"/>
        <v>105.78575336470072</v>
      </c>
      <c r="AE18" s="197">
        <f t="shared" si="25"/>
        <v>94.962249699091799</v>
      </c>
      <c r="AF18" s="197">
        <f t="shared" si="25"/>
        <v>90.879527300579937</v>
      </c>
      <c r="AG18" s="197">
        <f t="shared" si="25"/>
        <v>103.77984462194989</v>
      </c>
      <c r="AH18" s="197">
        <f t="shared" si="25"/>
        <v>107.89364263048473</v>
      </c>
      <c r="AI18" s="197">
        <f t="shared" si="25"/>
        <v>98.065433854907553</v>
      </c>
      <c r="AJ18" s="197">
        <f t="shared" si="25"/>
        <v>89.7039063354853</v>
      </c>
      <c r="AK18" s="197">
        <f t="shared" si="25"/>
        <v>102.50968377284167</v>
      </c>
      <c r="AL18" s="197">
        <f t="shared" si="25"/>
        <v>106.07900207900207</v>
      </c>
      <c r="AM18" s="197">
        <f t="shared" si="25"/>
        <v>95.842871211292263</v>
      </c>
      <c r="AN18" s="197">
        <f t="shared" si="25"/>
        <v>88.621074515811358</v>
      </c>
      <c r="AO18" s="197">
        <f t="shared" si="25"/>
        <v>102.13896487580698</v>
      </c>
      <c r="AP18" s="197">
        <f t="shared" si="25"/>
        <v>104.81715723820986</v>
      </c>
      <c r="AQ18" s="197">
        <f t="shared" si="25"/>
        <v>94.48604880183828</v>
      </c>
      <c r="AR18" s="197">
        <f t="shared" si="25"/>
        <v>83.092679724258673</v>
      </c>
      <c r="AS18" s="197">
        <f t="shared" si="25"/>
        <v>96.518218623481772</v>
      </c>
      <c r="AT18" s="197">
        <f t="shared" si="25"/>
        <v>101.06094758726336</v>
      </c>
      <c r="AU18" s="197">
        <f t="shared" si="25"/>
        <v>90.52587810482548</v>
      </c>
      <c r="AV18" s="197">
        <f t="shared" si="25"/>
        <v>82.42258452784769</v>
      </c>
      <c r="AW18" s="197">
        <f t="shared" si="25"/>
        <v>95.665171244118625</v>
      </c>
      <c r="AX18" s="197">
        <f t="shared" si="25"/>
        <v>100.03720319509793</v>
      </c>
      <c r="AY18" s="197">
        <f t="shared" si="25"/>
        <v>89.790567895831046</v>
      </c>
      <c r="AZ18" s="197">
        <f t="shared" si="25"/>
        <v>80.80752817594923</v>
      </c>
      <c r="BA18" s="197">
        <f t="shared" si="25"/>
        <v>83.879636721741988</v>
      </c>
      <c r="BB18" s="197">
        <f t="shared" si="25"/>
        <v>93.743297953824282</v>
      </c>
      <c r="BC18" s="197">
        <f t="shared" si="25"/>
        <v>82.83532115111062</v>
      </c>
      <c r="BD18" s="197">
        <f t="shared" si="25"/>
        <v>74.605974395448087</v>
      </c>
      <c r="BE18" s="197">
        <f t="shared" si="25"/>
        <v>88.958967064230222</v>
      </c>
      <c r="BF18" s="197">
        <f t="shared" si="25"/>
        <v>94.317102527628833</v>
      </c>
      <c r="BG18" s="197">
        <f t="shared" si="25"/>
        <v>82.52937958201116</v>
      </c>
      <c r="BH18" s="197">
        <f t="shared" si="25"/>
        <v>70.081190502243146</v>
      </c>
      <c r="BI18" s="197">
        <f t="shared" si="25"/>
        <v>76.93183061604114</v>
      </c>
      <c r="BJ18" s="197">
        <f t="shared" si="25"/>
        <v>80.244228033701731</v>
      </c>
      <c r="BK18" s="197">
        <f t="shared" si="25"/>
        <v>74.816063026589347</v>
      </c>
      <c r="BL18" s="197">
        <f t="shared" si="25"/>
        <v>69.566473355947039</v>
      </c>
      <c r="BM18" s="197">
        <f t="shared" si="25"/>
        <v>76.973410657621187</v>
      </c>
      <c r="BN18" s="197">
        <f t="shared" si="25"/>
        <v>77.778312725681147</v>
      </c>
      <c r="BO18" s="197">
        <f t="shared" si="25"/>
        <v>72.182076813655755</v>
      </c>
      <c r="BP18" s="197">
        <f t="shared" si="25"/>
        <v>84.177699967173652</v>
      </c>
      <c r="BQ18" s="197">
        <f t="shared" si="25"/>
        <v>91.887077360761566</v>
      </c>
      <c r="BR18" s="197">
        <f t="shared" si="25"/>
        <v>95.736513841777011</v>
      </c>
      <c r="BS18" s="197">
        <f t="shared" si="25"/>
        <v>84.014443593390965</v>
      </c>
      <c r="BT18" s="197">
        <f t="shared" si="25"/>
        <v>81.558595032279243</v>
      </c>
      <c r="BU18" s="197">
        <f t="shared" ref="BU18:BV18" si="27">BU9/$D9*100</f>
        <v>88.379472589998912</v>
      </c>
      <c r="BV18" s="197">
        <f t="shared" si="27"/>
        <v>91.346974504869252</v>
      </c>
      <c r="BW18" s="192">
        <f t="shared" si="25"/>
        <v>83.600393916183393</v>
      </c>
      <c r="BX18" s="181"/>
      <c r="BY18" s="201"/>
      <c r="BZ18" s="201"/>
      <c r="CA18" s="201"/>
      <c r="CB18" s="201"/>
      <c r="CC18" s="181"/>
      <c r="CD18" s="200"/>
      <c r="CE18" s="200"/>
      <c r="CF18" s="200"/>
      <c r="CG18" s="200"/>
    </row>
    <row r="19" spans="1:85" ht="15.75" customHeight="1" x14ac:dyDescent="0.25">
      <c r="A19" s="188"/>
      <c r="B19" s="116"/>
      <c r="C19" s="116"/>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row>
    <row r="20" spans="1:85" ht="15.75" customHeight="1" x14ac:dyDescent="0.3">
      <c r="B20" s="16"/>
      <c r="C20" s="16"/>
    </row>
    <row r="21" spans="1:85" ht="15.75" customHeight="1" x14ac:dyDescent="0.3">
      <c r="B21" s="16"/>
      <c r="BI21" s="75"/>
      <c r="BJ21" s="75"/>
      <c r="BK21" s="75"/>
      <c r="BL21" s="75"/>
      <c r="BM21" s="75"/>
      <c r="BN21" s="75"/>
      <c r="BO21" s="75"/>
      <c r="BP21" s="75"/>
      <c r="BQ21" s="75"/>
      <c r="BR21" s="75"/>
      <c r="BS21" s="75"/>
    </row>
    <row r="22" spans="1:85" ht="15.75" customHeight="1" x14ac:dyDescent="0.3">
      <c r="B22" s="16"/>
      <c r="C22" s="16"/>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Y22" s="90"/>
      <c r="BZ22" s="90"/>
      <c r="CA22" s="90"/>
      <c r="CB22" s="90"/>
      <c r="CC22" s="90"/>
      <c r="CD22" s="90"/>
      <c r="CE22" s="90"/>
      <c r="CF22" s="90"/>
      <c r="CG22" s="90"/>
    </row>
    <row r="23" spans="1:85" ht="15.75" customHeight="1" x14ac:dyDescent="0.3">
      <c r="B23" s="16"/>
      <c r="C23" s="16"/>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Y23" s="90"/>
      <c r="BZ23" s="90"/>
      <c r="CA23" s="90"/>
      <c r="CB23" s="90"/>
      <c r="CC23" s="90"/>
      <c r="CD23" s="90"/>
      <c r="CE23" s="90"/>
      <c r="CF23" s="90"/>
      <c r="CG23" s="90"/>
    </row>
    <row r="24" spans="1:85" ht="15.75" customHeight="1" x14ac:dyDescent="0.3">
      <c r="B24" s="16"/>
      <c r="C24" s="16"/>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Y24" s="90"/>
      <c r="BZ24" s="90"/>
      <c r="CA24" s="90"/>
      <c r="CB24" s="90"/>
      <c r="CC24" s="90"/>
      <c r="CD24" s="90"/>
      <c r="CE24" s="90"/>
      <c r="CF24" s="90"/>
      <c r="CG24" s="90"/>
    </row>
    <row r="25" spans="1:85" ht="15.75" customHeight="1" x14ac:dyDescent="0.3">
      <c r="B25" s="22" t="s">
        <v>87</v>
      </c>
      <c r="C25" s="22" t="s">
        <v>89</v>
      </c>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Y25" s="90"/>
      <c r="BZ25" s="90"/>
      <c r="CA25" s="90"/>
      <c r="CB25" s="90"/>
      <c r="CC25" s="90"/>
      <c r="CD25" s="90"/>
      <c r="CE25" s="90"/>
      <c r="CF25" s="90"/>
      <c r="CG25" s="90"/>
    </row>
    <row r="26" spans="1:85" ht="15.75" customHeight="1" x14ac:dyDescent="0.3">
      <c r="B26" s="23">
        <f>'1 Utsläpp'!$B$71</f>
        <v>46177</v>
      </c>
      <c r="C26" s="23">
        <f>'1 Utsläpp'!$C$71</f>
        <v>46177</v>
      </c>
    </row>
    <row r="27" spans="1:85" ht="15.75" customHeight="1" x14ac:dyDescent="0.3">
      <c r="B27" s="24"/>
      <c r="C27" s="24"/>
      <c r="BI27" s="27"/>
      <c r="BJ27" s="27"/>
      <c r="BK27" s="27"/>
      <c r="BL27" s="27"/>
      <c r="BM27" s="27"/>
      <c r="BN27" s="27"/>
      <c r="BO27" s="27"/>
      <c r="BP27" s="53"/>
      <c r="BQ27" s="53"/>
      <c r="BR27" s="53"/>
      <c r="BS27" s="53"/>
    </row>
    <row r="28" spans="1:85" ht="15.75" customHeight="1" x14ac:dyDescent="0.3">
      <c r="B28" s="22" t="s">
        <v>88</v>
      </c>
      <c r="C28" s="22" t="s">
        <v>90</v>
      </c>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row>
    <row r="29" spans="1:85" ht="15.75" customHeight="1" x14ac:dyDescent="0.3">
      <c r="B29" s="24" t="str">
        <f>'1 Utsläpp'!$B$74</f>
        <v>Environmental Accounts, Statistics Sweden</v>
      </c>
      <c r="C29" s="24" t="str">
        <f>'1 Utsläpp'!$C$74</f>
        <v>Miljöräkenskaperna, Statistiska centralbyrån (SCB)</v>
      </c>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row>
    <row r="30" spans="1:85" ht="15.75" customHeight="1" x14ac:dyDescent="0.3">
      <c r="B30" s="16"/>
      <c r="C30" s="24"/>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row>
    <row r="31" spans="1:85" ht="15.75" customHeight="1" x14ac:dyDescent="0.3">
      <c r="B31" s="22" t="s">
        <v>34</v>
      </c>
      <c r="C31" s="22" t="s">
        <v>33</v>
      </c>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row>
    <row r="32" spans="1:85" ht="15.75" customHeight="1" x14ac:dyDescent="0.3">
      <c r="B32" s="25" t="str">
        <f>'1 Utsläpp'!$B$77</f>
        <v>Jonas Bergström, Statistics Sweden</v>
      </c>
      <c r="C32" s="25" t="str">
        <f>'1 Utsläpp'!$C$77</f>
        <v>Jonas Bergström, Statistiska centralbyrån (SCB)</v>
      </c>
    </row>
    <row r="33" spans="2:3" ht="15.75" customHeight="1" x14ac:dyDescent="0.3">
      <c r="B33" s="25" t="str">
        <f>'1 Utsläpp'!$B$78</f>
        <v>Telephone: +46 10 479 46 22</v>
      </c>
      <c r="C33" s="25" t="str">
        <f>'1 Utsläpp'!$C$78</f>
        <v>Telefon: 010 479 46 22</v>
      </c>
    </row>
    <row r="34" spans="2:3" ht="15.75" customHeight="1" x14ac:dyDescent="0.3">
      <c r="B34" s="25" t="str">
        <f>'1 Utsläpp'!$B$79</f>
        <v>e-post: jonas.bergstrom@scb.se / miljorakenskaper@scb.se</v>
      </c>
      <c r="C34" s="25" t="str">
        <f>'1 Utsläpp'!$C$79</f>
        <v>e-post: jonas.bergstrom@scb.se / miljorakenskaper@scb.se</v>
      </c>
    </row>
    <row r="35" spans="2:3" ht="15.75" customHeight="1" x14ac:dyDescent="0.3">
      <c r="C35" s="2"/>
    </row>
    <row r="37" spans="2:3" ht="13.8" x14ac:dyDescent="0.3">
      <c r="C37" s="25"/>
    </row>
    <row r="38" spans="2:3" ht="13.8" x14ac:dyDescent="0.3">
      <c r="C38" s="25"/>
    </row>
    <row r="39" spans="2:3" ht="13.8" x14ac:dyDescent="0.3">
      <c r="C39" s="25"/>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92D050"/>
    <pageSetUpPr fitToPage="1"/>
  </sheetPr>
  <dimension ref="A1:CA213"/>
  <sheetViews>
    <sheetView zoomScale="80" zoomScaleNormal="80" workbookViewId="0"/>
  </sheetViews>
  <sheetFormatPr defaultColWidth="9.21875" defaultRowHeight="13.8" x14ac:dyDescent="0.3"/>
  <cols>
    <col min="1" max="1" width="1.77734375" style="16" customWidth="1"/>
    <col min="2" max="3" width="35.5546875" style="16" customWidth="1"/>
    <col min="4" max="4" width="11.21875" style="16" customWidth="1"/>
    <col min="5" max="6" width="14" style="16" customWidth="1"/>
    <col min="7" max="7" width="11.21875" style="16" customWidth="1"/>
    <col min="8" max="9" width="14" style="16" customWidth="1"/>
    <col min="10" max="10" width="4.5546875" style="16" customWidth="1"/>
    <col min="11" max="12" width="15.21875" style="16" customWidth="1"/>
    <col min="13" max="13" width="29" style="16" customWidth="1"/>
    <col min="14" max="14" width="29.44140625" style="16" customWidth="1"/>
    <col min="15" max="15" width="24.21875" style="16" customWidth="1"/>
    <col min="16" max="17" width="10.77734375" style="16" bestFit="1" customWidth="1"/>
    <col min="18" max="18" width="11.77734375" style="16" bestFit="1" customWidth="1"/>
    <col min="19" max="19" width="11" style="16" bestFit="1" customWidth="1"/>
    <col min="20" max="20" width="41.21875" style="16" bestFit="1" customWidth="1"/>
    <col min="21" max="40" width="9.5546875" style="16" customWidth="1"/>
    <col min="41" max="65" width="9.21875" style="16" customWidth="1"/>
    <col min="66" max="16384" width="9.21875" style="16"/>
  </cols>
  <sheetData>
    <row r="1" spans="2:79" ht="15.6" customHeight="1" x14ac:dyDescent="0.3">
      <c r="B1" s="258" t="s">
        <v>162</v>
      </c>
      <c r="C1" s="39"/>
    </row>
    <row r="2" spans="2:79" ht="15.6" customHeight="1" x14ac:dyDescent="0.3">
      <c r="B2" s="258"/>
      <c r="C2" s="17" t="s">
        <v>378</v>
      </c>
    </row>
    <row r="3" spans="2:79" ht="15.6" customHeight="1" x14ac:dyDescent="0.3">
      <c r="B3" s="258"/>
      <c r="C3" s="17" t="s">
        <v>366</v>
      </c>
    </row>
    <row r="4" spans="2:79" ht="6.6" customHeight="1" x14ac:dyDescent="0.3"/>
    <row r="5" spans="2:79" ht="15.6" customHeight="1" x14ac:dyDescent="0.3">
      <c r="C5" s="17" t="s">
        <v>379</v>
      </c>
      <c r="D5" s="40"/>
      <c r="E5" s="40"/>
      <c r="G5" s="40"/>
      <c r="H5" s="40"/>
      <c r="I5" s="40"/>
      <c r="J5" s="40"/>
    </row>
    <row r="6" spans="2:79" ht="15.6" customHeight="1" x14ac:dyDescent="0.3">
      <c r="C6" s="17" t="s">
        <v>365</v>
      </c>
      <c r="D6" s="40"/>
      <c r="E6" s="40"/>
      <c r="F6" s="40"/>
      <c r="G6" s="40"/>
      <c r="H6" s="40"/>
      <c r="I6" s="40"/>
      <c r="J6" s="40"/>
    </row>
    <row r="7" spans="2:79" ht="27.6" customHeight="1" x14ac:dyDescent="0.3">
      <c r="D7" s="327" t="s">
        <v>227</v>
      </c>
      <c r="E7" s="328"/>
      <c r="F7" s="329"/>
      <c r="G7" s="327" t="s">
        <v>228</v>
      </c>
      <c r="H7" s="328"/>
      <c r="I7" s="329"/>
      <c r="J7" s="9"/>
      <c r="K7" s="302" t="s">
        <v>227</v>
      </c>
      <c r="L7" s="302" t="s">
        <v>228</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row>
    <row r="8" spans="2:79" ht="18.600000000000001" customHeight="1" x14ac:dyDescent="0.3">
      <c r="B8" s="297"/>
      <c r="C8" s="297"/>
      <c r="D8" s="301"/>
      <c r="E8" s="333" t="str">
        <f>_xlfn.CONCAT("Förändring jämfört med ", '1 Utsläpp'!BS5)</f>
        <v>Förändring jämfört med 2024K4</v>
      </c>
      <c r="F8" s="334"/>
      <c r="G8" s="301"/>
      <c r="H8" s="333" t="str">
        <f>E8</f>
        <v>Förändring jämfört med 2024K4</v>
      </c>
      <c r="I8" s="334"/>
      <c r="J8" s="79"/>
      <c r="K8" s="325" t="str">
        <f>_xlfn.CONCAT("Andel ", D9)</f>
        <v>Andel 2025K4</v>
      </c>
      <c r="L8" s="325" t="str">
        <f>_xlfn.CONCAT("Andel ", G9)</f>
        <v>Andel 2025K4</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row>
    <row r="9" spans="2:79" ht="26.1" customHeight="1" x14ac:dyDescent="0.3">
      <c r="B9" s="272" t="s">
        <v>342</v>
      </c>
      <c r="C9" s="298" t="s">
        <v>172</v>
      </c>
      <c r="D9" s="296" t="str">
        <f>'1 Utsläpp'!BW48</f>
        <v>2025K4</v>
      </c>
      <c r="E9" s="330" t="s">
        <v>377</v>
      </c>
      <c r="F9" s="331"/>
      <c r="G9" s="296" t="str">
        <f>D9</f>
        <v>2025K4</v>
      </c>
      <c r="H9" s="330" t="s">
        <v>377</v>
      </c>
      <c r="I9" s="332"/>
      <c r="J9" s="79"/>
      <c r="K9" s="326"/>
      <c r="L9" s="326"/>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row>
    <row r="10" spans="2:79" ht="15.6" customHeight="1" x14ac:dyDescent="0.3">
      <c r="B10" s="81" t="s">
        <v>91</v>
      </c>
      <c r="C10" s="76" t="s">
        <v>22</v>
      </c>
      <c r="D10" s="299">
        <v>2086</v>
      </c>
      <c r="E10" s="65">
        <v>44</v>
      </c>
      <c r="F10" s="300">
        <v>2.1999999999999999E-2</v>
      </c>
      <c r="G10" s="65">
        <v>24621</v>
      </c>
      <c r="H10" s="65">
        <v>202</v>
      </c>
      <c r="I10" s="303">
        <v>8.0000000000000002E-3</v>
      </c>
      <c r="J10" s="80">
        <v>2053.9041325766798</v>
      </c>
      <c r="K10" s="97">
        <f>D10/D19</f>
        <v>0.1616052060737527</v>
      </c>
      <c r="L10" s="97">
        <f>G10/G$19</f>
        <v>1.3736223885776389E-2</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row>
    <row r="11" spans="2:79" ht="15.6" customHeight="1" x14ac:dyDescent="0.3">
      <c r="B11" s="81" t="s">
        <v>92</v>
      </c>
      <c r="C11" s="76" t="s">
        <v>23</v>
      </c>
      <c r="D11" s="64">
        <v>230</v>
      </c>
      <c r="E11" s="63">
        <v>20</v>
      </c>
      <c r="F11" s="77">
        <v>9.6000000000000002E-2</v>
      </c>
      <c r="G11" s="65">
        <v>9195</v>
      </c>
      <c r="H11" s="65">
        <v>997</v>
      </c>
      <c r="I11" s="303">
        <v>0.122</v>
      </c>
      <c r="J11" s="80">
        <v>187.50346527682899</v>
      </c>
      <c r="K11" s="97">
        <f t="shared" ref="K11:K19" si="0">D11/D$19</f>
        <v>1.7818407189339944E-2</v>
      </c>
      <c r="L11" s="97">
        <f t="shared" ref="L11:L19" si="1">G11/G$19</f>
        <v>5.1299532362501076E-3</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row>
    <row r="12" spans="2:79" ht="15.6" customHeight="1" x14ac:dyDescent="0.3">
      <c r="B12" s="81" t="s">
        <v>93</v>
      </c>
      <c r="C12" s="76" t="s">
        <v>0</v>
      </c>
      <c r="D12" s="64">
        <v>3329</v>
      </c>
      <c r="E12" s="63">
        <v>-15</v>
      </c>
      <c r="F12" s="77">
        <v>-5.0000000000000001E-3</v>
      </c>
      <c r="G12" s="65">
        <v>205459</v>
      </c>
      <c r="H12" s="65">
        <v>-6405</v>
      </c>
      <c r="I12" s="303">
        <v>-0.03</v>
      </c>
      <c r="J12" s="80">
        <v>3421.1446923626786</v>
      </c>
      <c r="K12" s="97">
        <f t="shared" si="0"/>
        <v>0.25790207623179423</v>
      </c>
      <c r="L12" s="97">
        <f t="shared" si="1"/>
        <v>0.11462697791916376</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row>
    <row r="13" spans="2:79" ht="15.6" customHeight="1" x14ac:dyDescent="0.3">
      <c r="B13" s="81" t="s">
        <v>145</v>
      </c>
      <c r="C13" s="76" t="s">
        <v>28</v>
      </c>
      <c r="D13" s="64">
        <v>1857</v>
      </c>
      <c r="E13" s="63">
        <v>179</v>
      </c>
      <c r="F13" s="77">
        <v>0.107</v>
      </c>
      <c r="G13" s="65">
        <v>50297</v>
      </c>
      <c r="H13" s="65">
        <v>-1721</v>
      </c>
      <c r="I13" s="303">
        <v>-3.3000000000000002E-2</v>
      </c>
      <c r="J13" s="80">
        <v>1491.46596157165</v>
      </c>
      <c r="K13" s="97">
        <f t="shared" si="0"/>
        <v>0.1438642702200186</v>
      </c>
      <c r="L13" s="97">
        <f t="shared" si="1"/>
        <v>2.8061039469676089E-2</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row>
    <row r="14" spans="2:79" ht="15.6" customHeight="1" x14ac:dyDescent="0.3">
      <c r="B14" s="81" t="s">
        <v>95</v>
      </c>
      <c r="C14" s="76" t="s">
        <v>24</v>
      </c>
      <c r="D14" s="64">
        <v>511</v>
      </c>
      <c r="E14" s="63">
        <v>-17</v>
      </c>
      <c r="F14" s="77">
        <v>-3.3000000000000002E-2</v>
      </c>
      <c r="G14" s="65">
        <v>112197</v>
      </c>
      <c r="H14" s="65">
        <v>-18</v>
      </c>
      <c r="I14" s="303">
        <v>0</v>
      </c>
      <c r="J14" s="80">
        <v>423.155075230801</v>
      </c>
      <c r="K14" s="97">
        <f t="shared" si="0"/>
        <v>3.9587852494577004E-2</v>
      </c>
      <c r="L14" s="97">
        <f t="shared" si="1"/>
        <v>6.2595471805062891E-2</v>
      </c>
      <c r="M14"/>
      <c r="N14"/>
      <c r="O14"/>
      <c r="P14"/>
      <c r="Q14"/>
      <c r="R14"/>
      <c r="S14"/>
      <c r="T14"/>
      <c r="U14"/>
      <c r="V14"/>
      <c r="W14"/>
      <c r="X14"/>
      <c r="Y14"/>
      <c r="Z14"/>
      <c r="AV14"/>
      <c r="AW14"/>
      <c r="AX14"/>
      <c r="AY14"/>
      <c r="AZ14"/>
      <c r="BA14"/>
      <c r="BB14"/>
      <c r="BC14"/>
      <c r="BD14"/>
      <c r="BE14"/>
      <c r="BF14"/>
      <c r="BG14"/>
      <c r="BH14"/>
      <c r="BI14"/>
      <c r="BJ14"/>
      <c r="BK14"/>
      <c r="BL14"/>
      <c r="BM14"/>
      <c r="BN14"/>
      <c r="BO14"/>
      <c r="BP14"/>
      <c r="BQ14"/>
      <c r="BR14"/>
      <c r="BS14"/>
      <c r="BT14"/>
      <c r="BU14"/>
      <c r="BV14"/>
      <c r="BW14"/>
      <c r="BX14"/>
      <c r="BY14"/>
      <c r="BZ14"/>
      <c r="CA14"/>
    </row>
    <row r="15" spans="2:79" ht="15.6" customHeight="1" x14ac:dyDescent="0.3">
      <c r="B15" s="81" t="s">
        <v>96</v>
      </c>
      <c r="C15" s="76" t="s">
        <v>165</v>
      </c>
      <c r="D15" s="64">
        <v>2020</v>
      </c>
      <c r="E15" s="63">
        <v>-5</v>
      </c>
      <c r="F15" s="77">
        <v>-3.0000000000000001E-3</v>
      </c>
      <c r="G15" s="65">
        <v>53038</v>
      </c>
      <c r="H15" s="65">
        <v>-477</v>
      </c>
      <c r="I15" s="303">
        <v>-8.9999999999999993E-3</v>
      </c>
      <c r="J15" s="80">
        <v>1816.36449710445</v>
      </c>
      <c r="K15" s="97">
        <f t="shared" si="0"/>
        <v>0.1564920979237682</v>
      </c>
      <c r="L15" s="97">
        <f t="shared" si="1"/>
        <v>2.9590262071150973E-2</v>
      </c>
      <c r="M15"/>
      <c r="N15"/>
      <c r="O15"/>
      <c r="P15"/>
      <c r="Q15"/>
      <c r="R15"/>
      <c r="S15"/>
      <c r="T15"/>
      <c r="U15"/>
      <c r="V15"/>
      <c r="W15"/>
      <c r="X15"/>
      <c r="Y15"/>
      <c r="Z15"/>
      <c r="AV15"/>
      <c r="AW15"/>
      <c r="AX15"/>
      <c r="AY15"/>
      <c r="AZ15"/>
      <c r="BA15"/>
      <c r="BB15"/>
      <c r="BC15"/>
      <c r="BD15"/>
      <c r="BE15"/>
      <c r="BF15"/>
      <c r="BG15"/>
      <c r="BH15"/>
      <c r="BI15"/>
      <c r="BJ15"/>
      <c r="BK15"/>
      <c r="BL15"/>
      <c r="BM15"/>
      <c r="BN15"/>
      <c r="BO15"/>
      <c r="BP15"/>
      <c r="BQ15"/>
      <c r="BR15"/>
      <c r="BS15"/>
      <c r="BT15"/>
      <c r="BU15"/>
      <c r="BV15"/>
      <c r="BW15"/>
      <c r="BX15"/>
      <c r="BY15"/>
      <c r="BZ15"/>
      <c r="CA15"/>
    </row>
    <row r="16" spans="2:79" ht="15.6" customHeight="1" x14ac:dyDescent="0.3">
      <c r="B16" s="81" t="s">
        <v>97</v>
      </c>
      <c r="C16" s="76" t="s">
        <v>29</v>
      </c>
      <c r="D16" s="64">
        <v>755</v>
      </c>
      <c r="E16" s="63">
        <v>-16</v>
      </c>
      <c r="F16" s="77">
        <v>-2.1000000000000001E-2</v>
      </c>
      <c r="G16" s="65">
        <v>809299</v>
      </c>
      <c r="H16" s="65">
        <v>33987</v>
      </c>
      <c r="I16" s="303">
        <v>4.3999999999999997E-2</v>
      </c>
      <c r="J16" s="80">
        <v>693.88799155580239</v>
      </c>
      <c r="K16" s="97">
        <f t="shared" si="0"/>
        <v>5.8490858382398515E-2</v>
      </c>
      <c r="L16" s="97">
        <f t="shared" si="1"/>
        <v>0.45151343383838777</v>
      </c>
      <c r="M16"/>
      <c r="N16"/>
      <c r="O16"/>
      <c r="P16"/>
      <c r="Q16"/>
      <c r="R16"/>
      <c r="S16"/>
      <c r="T16"/>
      <c r="U16"/>
      <c r="V16"/>
      <c r="W16"/>
      <c r="X16"/>
      <c r="Y16"/>
      <c r="Z16"/>
      <c r="AV16"/>
      <c r="AW16"/>
      <c r="AX16"/>
      <c r="AY16"/>
      <c r="AZ16"/>
      <c r="BA16"/>
      <c r="BB16"/>
      <c r="BC16"/>
      <c r="BD16"/>
      <c r="BE16"/>
      <c r="BF16"/>
      <c r="BG16"/>
      <c r="BH16"/>
      <c r="BI16"/>
      <c r="BJ16"/>
      <c r="BK16"/>
      <c r="BL16"/>
      <c r="BM16"/>
      <c r="BN16"/>
      <c r="BO16"/>
      <c r="BP16"/>
      <c r="BQ16"/>
      <c r="BR16"/>
      <c r="BS16"/>
      <c r="BT16"/>
      <c r="BU16"/>
      <c r="BV16"/>
      <c r="BW16"/>
      <c r="BX16"/>
      <c r="BY16"/>
      <c r="BZ16"/>
      <c r="CA16"/>
    </row>
    <row r="17" spans="2:79" ht="15.6" customHeight="1" x14ac:dyDescent="0.3">
      <c r="B17" s="81" t="s">
        <v>98</v>
      </c>
      <c r="C17" s="76" t="s">
        <v>26</v>
      </c>
      <c r="D17" s="64">
        <v>89</v>
      </c>
      <c r="E17" s="63">
        <v>-1</v>
      </c>
      <c r="F17" s="77">
        <v>-0.01</v>
      </c>
      <c r="G17" s="65">
        <v>320207</v>
      </c>
      <c r="H17" s="65">
        <v>1809</v>
      </c>
      <c r="I17" s="303">
        <v>6.0000000000000001E-3</v>
      </c>
      <c r="J17" s="80">
        <v>84.864354144991992</v>
      </c>
      <c r="K17" s="97">
        <f t="shared" si="0"/>
        <v>6.8949488689185002E-3</v>
      </c>
      <c r="L17" s="97">
        <f t="shared" si="1"/>
        <v>0.17864567002935705</v>
      </c>
      <c r="M17"/>
      <c r="N17"/>
      <c r="O17"/>
      <c r="P17"/>
      <c r="Q17"/>
      <c r="R17"/>
      <c r="S17"/>
      <c r="T17"/>
      <c r="U17"/>
      <c r="V17"/>
      <c r="W17"/>
      <c r="X17"/>
      <c r="Y17"/>
      <c r="Z17"/>
      <c r="AV17"/>
      <c r="AW17"/>
      <c r="AX17"/>
      <c r="AY17"/>
      <c r="AZ17"/>
      <c r="BA17"/>
      <c r="BB17"/>
      <c r="BC17"/>
      <c r="BD17"/>
      <c r="BE17"/>
      <c r="BF17"/>
      <c r="BG17"/>
      <c r="BH17"/>
      <c r="BI17"/>
      <c r="BJ17"/>
      <c r="BK17"/>
      <c r="BL17"/>
      <c r="BM17"/>
      <c r="BN17"/>
      <c r="BO17"/>
      <c r="BP17"/>
      <c r="BQ17"/>
      <c r="BR17"/>
      <c r="BS17"/>
      <c r="BT17"/>
      <c r="BU17"/>
      <c r="BV17"/>
      <c r="BW17"/>
      <c r="BX17"/>
      <c r="BY17"/>
      <c r="BZ17"/>
      <c r="CA17"/>
    </row>
    <row r="18" spans="2:79" ht="15.6" customHeight="1" x14ac:dyDescent="0.3">
      <c r="B18" s="81" t="s">
        <v>149</v>
      </c>
      <c r="C18" s="76" t="s">
        <v>148</v>
      </c>
      <c r="D18" s="64">
        <v>2031</v>
      </c>
      <c r="E18" s="63">
        <v>-12</v>
      </c>
      <c r="F18" s="77">
        <v>-6.0000000000000001E-3</v>
      </c>
      <c r="G18" s="65">
        <v>18401</v>
      </c>
      <c r="H18" s="65">
        <v>-228</v>
      </c>
      <c r="I18" s="303">
        <v>-1.2E-2</v>
      </c>
      <c r="J18" s="80">
        <v>1975.7458217211681</v>
      </c>
      <c r="K18" s="97">
        <f t="shared" si="0"/>
        <v>0.15734428261543229</v>
      </c>
      <c r="L18" s="97">
        <f t="shared" si="1"/>
        <v>1.0266043447551738E-2</v>
      </c>
      <c r="S18" s="41"/>
    </row>
    <row r="19" spans="2:79" ht="15.6" customHeight="1" x14ac:dyDescent="0.3">
      <c r="B19" s="7" t="s">
        <v>144</v>
      </c>
      <c r="C19" s="43" t="s">
        <v>85</v>
      </c>
      <c r="D19" s="304">
        <v>12908</v>
      </c>
      <c r="E19" s="305">
        <v>176</v>
      </c>
      <c r="F19" s="306">
        <v>1.4E-2</v>
      </c>
      <c r="G19" s="307">
        <v>1792414</v>
      </c>
      <c r="H19" s="307">
        <v>35485</v>
      </c>
      <c r="I19" s="54">
        <v>0.02</v>
      </c>
      <c r="J19" s="78"/>
      <c r="K19" s="54">
        <f t="shared" si="0"/>
        <v>1</v>
      </c>
      <c r="L19" s="54">
        <f t="shared" si="1"/>
        <v>1</v>
      </c>
      <c r="P19" s="58"/>
      <c r="Q19" s="58"/>
      <c r="R19" s="58"/>
      <c r="S19" s="92"/>
      <c r="T19" s="58"/>
      <c r="U19" s="58"/>
      <c r="V19" s="58"/>
      <c r="W19" s="58"/>
      <c r="X19" s="58"/>
      <c r="Y19" s="58"/>
      <c r="Z19" s="58"/>
      <c r="AV19" s="58"/>
      <c r="AW19" s="58"/>
      <c r="AX19" s="58"/>
      <c r="AY19" s="58"/>
      <c r="AZ19" s="58"/>
      <c r="BA19" s="58"/>
      <c r="BB19" s="58"/>
      <c r="BC19" s="58"/>
      <c r="BD19" s="58"/>
      <c r="BE19" s="58"/>
      <c r="BF19" s="58"/>
      <c r="BG19" s="58"/>
      <c r="BH19" s="58"/>
      <c r="BI19" s="58"/>
      <c r="BJ19" s="58"/>
      <c r="BK19" s="58"/>
      <c r="BL19" s="58"/>
      <c r="BM19" s="58"/>
    </row>
    <row r="20" spans="2:79" ht="15.6" customHeight="1" x14ac:dyDescent="0.3">
      <c r="P20" s="58"/>
      <c r="Q20" s="58"/>
      <c r="R20" s="58"/>
      <c r="S20" s="92"/>
      <c r="T20" s="58"/>
      <c r="U20" s="58"/>
      <c r="V20" s="58"/>
      <c r="W20" s="58"/>
      <c r="X20" s="58"/>
      <c r="Y20" s="58"/>
      <c r="Z20" s="58"/>
      <c r="AV20" s="58"/>
      <c r="AW20" s="58"/>
      <c r="AX20" s="58"/>
      <c r="AY20" s="58"/>
      <c r="AZ20" s="58"/>
      <c r="BA20" s="58"/>
      <c r="BB20" s="58"/>
      <c r="BC20" s="58"/>
      <c r="BD20" s="58"/>
      <c r="BE20" s="58"/>
      <c r="BF20" s="58"/>
      <c r="BG20" s="58"/>
      <c r="BH20" s="58"/>
      <c r="BI20" s="58"/>
      <c r="BJ20" s="58"/>
      <c r="BK20" s="58"/>
      <c r="BL20" s="58"/>
      <c r="BM20" s="58"/>
    </row>
    <row r="21" spans="2:79" ht="15.6" customHeight="1" x14ac:dyDescent="0.3">
      <c r="F21" s="18"/>
      <c r="J21" s="73"/>
      <c r="K21" s="73"/>
      <c r="P21" s="58"/>
      <c r="Q21" s="58"/>
      <c r="R21" s="58"/>
      <c r="S21" s="58"/>
      <c r="T21" s="58"/>
      <c r="U21" s="58"/>
      <c r="V21" s="58"/>
      <c r="W21" s="58"/>
      <c r="X21" s="58"/>
      <c r="Y21" s="58"/>
      <c r="Z21" s="58"/>
      <c r="AV21" s="58"/>
      <c r="AW21" s="58"/>
      <c r="AX21" s="58"/>
      <c r="AY21" s="58"/>
      <c r="AZ21" s="58"/>
      <c r="BA21" s="58"/>
      <c r="BB21" s="58"/>
      <c r="BC21" s="58"/>
      <c r="BD21" s="58"/>
      <c r="BE21" s="58"/>
      <c r="BF21" s="58"/>
      <c r="BG21" s="58"/>
      <c r="BH21" s="58"/>
      <c r="BI21" s="58"/>
      <c r="BJ21" s="58"/>
      <c r="BK21" s="58"/>
      <c r="BL21" s="58"/>
      <c r="BM21" s="58"/>
    </row>
    <row r="22" spans="2:79" ht="15.6" customHeight="1" x14ac:dyDescent="0.3">
      <c r="J22" s="18"/>
      <c r="P22" s="58"/>
      <c r="Q22" s="58"/>
      <c r="R22" s="58"/>
      <c r="S22" s="58"/>
      <c r="T22" s="58"/>
      <c r="U22" s="58"/>
      <c r="V22" s="58"/>
      <c r="W22" s="58"/>
      <c r="X22" s="58"/>
      <c r="Y22" s="58"/>
      <c r="Z22" s="58"/>
      <c r="AV22" s="58"/>
      <c r="AW22" s="58"/>
      <c r="AX22" s="58"/>
      <c r="AY22" s="58"/>
      <c r="AZ22" s="58"/>
      <c r="BA22" s="58"/>
      <c r="BB22" s="58"/>
      <c r="BC22" s="58"/>
      <c r="BD22" s="58"/>
      <c r="BE22" s="58"/>
      <c r="BF22" s="58"/>
      <c r="BG22" s="58"/>
      <c r="BH22" s="58"/>
      <c r="BI22" s="58"/>
      <c r="BJ22" s="58"/>
      <c r="BK22" s="58"/>
      <c r="BL22" s="58"/>
      <c r="BM22" s="58"/>
    </row>
    <row r="23" spans="2:79" ht="15.6" customHeight="1" x14ac:dyDescent="0.3">
      <c r="H23" s="40"/>
      <c r="I23" s="40"/>
      <c r="J23" s="18"/>
      <c r="K23" s="40"/>
    </row>
    <row r="24" spans="2:79" ht="15.6" customHeight="1" x14ac:dyDescent="0.3">
      <c r="H24" s="42"/>
      <c r="I24" s="42"/>
      <c r="J24" s="18"/>
      <c r="K24" s="42"/>
    </row>
    <row r="25" spans="2:79" ht="15.6" customHeight="1" x14ac:dyDescent="0.3">
      <c r="H25" s="42"/>
      <c r="I25" s="42"/>
      <c r="J25" s="18"/>
      <c r="K25" s="42"/>
    </row>
    <row r="26" spans="2:79" ht="15.6" customHeight="1" x14ac:dyDescent="0.3">
      <c r="H26" s="42"/>
      <c r="K26" s="42"/>
    </row>
    <row r="27" spans="2:79" ht="15.6" customHeight="1" x14ac:dyDescent="0.3">
      <c r="H27" s="42"/>
      <c r="I27" s="42"/>
      <c r="J27" s="18"/>
      <c r="K27" s="42"/>
    </row>
    <row r="28" spans="2:79" ht="15.6" customHeight="1" x14ac:dyDescent="0.3">
      <c r="H28" s="42"/>
      <c r="I28" s="83">
        <v>-7.3261233539979181E-2</v>
      </c>
      <c r="J28" s="18"/>
      <c r="K28" s="42"/>
      <c r="T28" s="16" t="str">
        <f>'3 Prel. årssiffor'!V47</f>
        <v>Intensiteter: Utsläpp av växthusgaser per förädlingsvärde, ton koldioxidekvivalenter per miljoner kronor (2024 års priser)</v>
      </c>
    </row>
    <row r="29" spans="2:79" ht="15.6" customHeight="1" x14ac:dyDescent="0.3">
      <c r="H29" s="42"/>
      <c r="I29" s="83">
        <v>-6.545454545454546E-2</v>
      </c>
      <c r="J29" s="18"/>
      <c r="K29" s="42"/>
      <c r="S29" s="61"/>
      <c r="T29" s="28" t="str">
        <f>'3 Prel. årssiffor'!C48</f>
        <v>Aggregerad bransch</v>
      </c>
      <c r="U29" s="280">
        <f>'3 Prel. årssiffor'!V48</f>
        <v>2008</v>
      </c>
      <c r="V29" s="280">
        <f>'3 Prel. årssiffor'!Y48</f>
        <v>2011</v>
      </c>
      <c r="W29" s="280">
        <f>'3 Prel. årssiffor'!AA48</f>
        <v>2013</v>
      </c>
      <c r="X29" s="280">
        <f>'3 Prel. årssiffor'!AC48</f>
        <v>2015</v>
      </c>
      <c r="Y29" s="280">
        <f>'3 Prel. årssiffor'!AE48</f>
        <v>2017</v>
      </c>
      <c r="Z29" s="280">
        <f>'3 Prel. årssiffor'!AG48</f>
        <v>2019</v>
      </c>
      <c r="AA29" s="280">
        <f>'3 Prel. årssiffor'!AI48</f>
        <v>2021</v>
      </c>
      <c r="AB29" s="280">
        <f>'3 Prel. årssiffor'!AK48</f>
        <v>2023</v>
      </c>
      <c r="AC29" s="280" t="str">
        <f>'3 Prel. årssiffor'!AM48</f>
        <v>2025***</v>
      </c>
      <c r="AE29" s="17"/>
      <c r="AG29" s="17"/>
      <c r="AI29" s="17"/>
      <c r="AK29" s="17"/>
      <c r="AL29" s="17"/>
      <c r="AM29" s="17"/>
      <c r="AN29" s="17"/>
      <c r="AO29" s="17"/>
    </row>
    <row r="30" spans="2:79" ht="15.6" customHeight="1" x14ac:dyDescent="0.3">
      <c r="H30" s="42"/>
      <c r="I30" s="83">
        <v>-7.0054745660784276E-2</v>
      </c>
      <c r="J30" s="18"/>
      <c r="K30" s="42"/>
      <c r="S30" s="61"/>
      <c r="T30" s="17" t="str">
        <f>'3 Prel. årssiffor'!C49</f>
        <v>Jordbruk, skogsbruk och fiske</v>
      </c>
      <c r="U30" s="281">
        <f>'3 Prel. årssiffor'!V49</f>
        <v>99.364517892810511</v>
      </c>
      <c r="V30" s="281">
        <f>'3 Prel. årssiffor'!Y49</f>
        <v>89.218304210536999</v>
      </c>
      <c r="W30" s="281">
        <f>'3 Prel. årssiffor'!AA49</f>
        <v>81.235393893705236</v>
      </c>
      <c r="X30" s="281">
        <f>'3 Prel. årssiffor'!AC49</f>
        <v>71.030023018199287</v>
      </c>
      <c r="Y30" s="281">
        <f>'3 Prel. årssiffor'!AE49</f>
        <v>67.152291374824898</v>
      </c>
      <c r="Z30" s="281">
        <f>'3 Prel. årssiffor'!AG49</f>
        <v>68.201565326165962</v>
      </c>
      <c r="AA30" s="281">
        <f>'3 Prel. årssiffor'!AI49</f>
        <v>70.428825794454823</v>
      </c>
      <c r="AB30" s="281">
        <f>'3 Prel. årssiffor'!AK49</f>
        <v>67.163156668708538</v>
      </c>
      <c r="AC30" s="281">
        <f>'3 Prel. årssiffor'!AM49</f>
        <v>81.864827477950342</v>
      </c>
      <c r="AE30" s="58"/>
      <c r="AG30" s="58"/>
      <c r="AI30" s="58"/>
      <c r="AK30" s="58"/>
      <c r="AL30" s="58"/>
      <c r="AM30" s="58"/>
      <c r="AN30" s="58"/>
      <c r="AO30" s="58"/>
    </row>
    <row r="31" spans="2:79" ht="15.6" customHeight="1" x14ac:dyDescent="0.3">
      <c r="H31" s="42"/>
      <c r="I31" s="83">
        <v>-7.6515809314047306E-2</v>
      </c>
      <c r="J31" s="18"/>
      <c r="K31" s="42"/>
      <c r="M31" s="45"/>
      <c r="S31" s="61"/>
      <c r="T31" s="17" t="str">
        <f>'3 Prel. årssiffor'!C50</f>
        <v>Utvinning av mineral</v>
      </c>
      <c r="U31" s="281">
        <f>'3 Prel. årssiffor'!V50</f>
        <v>19.485807177691633</v>
      </c>
      <c r="V31" s="281">
        <f>'3 Prel. årssiffor'!Y50</f>
        <v>21.989926945420997</v>
      </c>
      <c r="W31" s="281">
        <f>'3 Prel. årssiffor'!AA50</f>
        <v>26.49181471896717</v>
      </c>
      <c r="X31" s="281">
        <f>'3 Prel. årssiffor'!AC50</f>
        <v>28.194849295309073</v>
      </c>
      <c r="Y31" s="281">
        <f>'3 Prel. årssiffor'!AE50</f>
        <v>23.903189920575375</v>
      </c>
      <c r="Z31" s="281">
        <f>'3 Prel. årssiffor'!AG50</f>
        <v>22.309881861004055</v>
      </c>
      <c r="AA31" s="281">
        <f>'3 Prel. årssiffor'!AI50</f>
        <v>21.147521533825309</v>
      </c>
      <c r="AB31" s="281">
        <f>'3 Prel. årssiffor'!AK50</f>
        <v>24.951565176763744</v>
      </c>
      <c r="AC31" s="281">
        <f>'3 Prel. årssiffor'!AM50</f>
        <v>26.086931206148652</v>
      </c>
      <c r="AE31" s="58"/>
      <c r="AG31" s="58"/>
      <c r="AI31" s="58"/>
      <c r="AK31" s="58"/>
      <c r="AL31" s="58"/>
      <c r="AM31" s="58"/>
      <c r="AN31" s="58"/>
      <c r="AO31" s="58"/>
    </row>
    <row r="32" spans="2:79" ht="15.6" customHeight="1" x14ac:dyDescent="0.3">
      <c r="H32" s="42"/>
      <c r="I32" s="83">
        <v>3.4374180005247966E-3</v>
      </c>
      <c r="J32" s="42"/>
      <c r="K32" s="42"/>
      <c r="S32" s="61"/>
      <c r="T32" s="17" t="str">
        <f>'3 Prel. årssiffor'!C51</f>
        <v>Tillverkningsindustri</v>
      </c>
      <c r="U32" s="281">
        <f>'3 Prel. årssiffor'!V51</f>
        <v>23.856681321088285</v>
      </c>
      <c r="V32" s="281">
        <f>'3 Prel. årssiffor'!Y51</f>
        <v>22.680795806559136</v>
      </c>
      <c r="W32" s="281">
        <f>'3 Prel. årssiffor'!AA51</f>
        <v>22.886640541915199</v>
      </c>
      <c r="X32" s="281">
        <f>'3 Prel. årssiffor'!AC51</f>
        <v>20.331537739928628</v>
      </c>
      <c r="Y32" s="281">
        <f>'3 Prel. årssiffor'!AE51</f>
        <v>20.098104652861977</v>
      </c>
      <c r="Z32" s="281">
        <f>'3 Prel. årssiffor'!AG51</f>
        <v>19.442268267209922</v>
      </c>
      <c r="AA32" s="281">
        <f>'3 Prel. årssiffor'!AI51</f>
        <v>17.267984876230379</v>
      </c>
      <c r="AB32" s="281">
        <f>'3 Prel. årssiffor'!AK51</f>
        <v>16.862963837868389</v>
      </c>
      <c r="AC32" s="281">
        <f>'3 Prel. årssiffor'!AM51</f>
        <v>16.567065861527173</v>
      </c>
      <c r="AE32" s="58"/>
      <c r="AG32" s="58"/>
      <c r="AI32" s="58"/>
      <c r="AK32" s="58"/>
      <c r="AL32" s="58"/>
      <c r="AM32" s="58"/>
      <c r="AN32" s="58"/>
      <c r="AO32" s="58"/>
    </row>
    <row r="33" spans="2:41" ht="15.6" customHeight="1" x14ac:dyDescent="0.3">
      <c r="H33" s="44"/>
      <c r="I33" s="83">
        <v>-3.3410683308175815E-2</v>
      </c>
      <c r="J33" s="42"/>
      <c r="K33" s="44"/>
      <c r="S33" s="61"/>
      <c r="T33" s="17" t="str">
        <f>'3 Prel. årssiffor'!C52</f>
        <v>El, gas och värmeverk samt vatten, avlopp och avfall</v>
      </c>
      <c r="U33" s="281">
        <f>'3 Prel. årssiffor'!V52</f>
        <v>54.937372838250255</v>
      </c>
      <c r="V33" s="281">
        <f>'3 Prel. årssiffor'!Y52</f>
        <v>68.811921869403065</v>
      </c>
      <c r="W33" s="281">
        <f>'3 Prel. årssiffor'!AA52</f>
        <v>49.8098258300979</v>
      </c>
      <c r="X33" s="281">
        <f>'3 Prel. årssiffor'!AC52</f>
        <v>39.031964561429305</v>
      </c>
      <c r="Y33" s="281">
        <f>'3 Prel. årssiffor'!AE52</f>
        <v>44.396713938225709</v>
      </c>
      <c r="Z33" s="281">
        <f>'3 Prel. årssiffor'!AG52</f>
        <v>40.92623223583761</v>
      </c>
      <c r="AA33" s="281">
        <f>'3 Prel. årssiffor'!AI52</f>
        <v>34.445480136462777</v>
      </c>
      <c r="AB33" s="281">
        <f>'3 Prel. årssiffor'!AK52</f>
        <v>32.323791195573733</v>
      </c>
      <c r="AC33" s="281">
        <f>'3 Prel. årssiffor'!AM52</f>
        <v>34.432194395602657</v>
      </c>
      <c r="AE33" s="58"/>
      <c r="AG33" s="58"/>
      <c r="AI33" s="58"/>
      <c r="AK33" s="58"/>
      <c r="AL33" s="58"/>
      <c r="AM33" s="58"/>
      <c r="AN33" s="58"/>
      <c r="AO33" s="58"/>
    </row>
    <row r="34" spans="2:41" ht="15.6" customHeight="1" x14ac:dyDescent="0.3">
      <c r="I34" s="84">
        <v>6.4790055764175139E-3</v>
      </c>
      <c r="J34" s="44"/>
      <c r="S34" s="61"/>
      <c r="T34" s="17" t="str">
        <f>'3 Prel. årssiffor'!C53</f>
        <v>Byggverksamhet</v>
      </c>
      <c r="U34" s="281">
        <f>'3 Prel. årssiffor'!V53</f>
        <v>5.9832474644373157</v>
      </c>
      <c r="V34" s="281">
        <f>'3 Prel. årssiffor'!Y53</f>
        <v>6.105136799438772</v>
      </c>
      <c r="W34" s="281">
        <f>'3 Prel. årssiffor'!AA53</f>
        <v>6.2567202329137368</v>
      </c>
      <c r="X34" s="281">
        <f>'3 Prel. årssiffor'!AC53</f>
        <v>5.3902499058441844</v>
      </c>
      <c r="Y34" s="281">
        <f>'3 Prel. årssiffor'!AE53</f>
        <v>5.4166630411137699</v>
      </c>
      <c r="Z34" s="281">
        <f>'3 Prel. årssiffor'!AG53</f>
        <v>4.7160655490351404</v>
      </c>
      <c r="AA34" s="281">
        <f>'3 Prel. årssiffor'!AI53</f>
        <v>5.098206110662109</v>
      </c>
      <c r="AB34" s="281">
        <f>'3 Prel. årssiffor'!AK53</f>
        <v>4.2608734311948675</v>
      </c>
      <c r="AC34" s="281">
        <f>'3 Prel. årssiffor'!AM53</f>
        <v>5.822623843712722</v>
      </c>
      <c r="AE34" s="58"/>
      <c r="AG34" s="58"/>
      <c r="AI34" s="58"/>
      <c r="AK34" s="58"/>
      <c r="AL34" s="58"/>
      <c r="AM34" s="58"/>
      <c r="AN34" s="58"/>
      <c r="AO34" s="58"/>
    </row>
    <row r="35" spans="2:41" ht="15.6" customHeight="1" x14ac:dyDescent="0.3">
      <c r="I35" s="85">
        <v>-1.9079680556390491E-2</v>
      </c>
      <c r="S35" s="46"/>
      <c r="T35" s="17" t="str">
        <f>'3 Prel. årssiffor'!C54</f>
        <v>Transportindustri</v>
      </c>
      <c r="U35" s="281">
        <f>'3 Prel. årssiffor'!V54</f>
        <v>53.738835472692664</v>
      </c>
      <c r="V35" s="281">
        <f>'3 Prel. årssiffor'!Y54</f>
        <v>46.638605860445509</v>
      </c>
      <c r="W35" s="281">
        <f>'3 Prel. årssiffor'!AA54</f>
        <v>35.488141799509577</v>
      </c>
      <c r="X35" s="281">
        <f>'3 Prel. årssiffor'!AC54</f>
        <v>36.504900050378794</v>
      </c>
      <c r="Y35" s="281">
        <f>'3 Prel. årssiffor'!AE54</f>
        <v>41.35423805997268</v>
      </c>
      <c r="Z35" s="281">
        <f>'3 Prel. årssiffor'!AG54</f>
        <v>36.033312056342616</v>
      </c>
      <c r="AA35" s="281">
        <f>'3 Prel. årssiffor'!AI54</f>
        <v>33.421762116393204</v>
      </c>
      <c r="AB35" s="281">
        <f>'3 Prel. årssiffor'!AK54</f>
        <v>36.920664076298131</v>
      </c>
      <c r="AC35" s="281">
        <f>'3 Prel. årssiffor'!AM54</f>
        <v>39.879986824329166</v>
      </c>
      <c r="AE35" s="58"/>
      <c r="AG35" s="58"/>
      <c r="AI35" s="58"/>
      <c r="AK35" s="58"/>
      <c r="AL35" s="58"/>
      <c r="AM35" s="58"/>
      <c r="AN35" s="58"/>
      <c r="AO35" s="58"/>
    </row>
    <row r="36" spans="2:41" ht="15.6" customHeight="1" x14ac:dyDescent="0.3">
      <c r="I36" s="85">
        <v>8.1585824462999546E-3</v>
      </c>
      <c r="S36" s="46"/>
      <c r="T36" s="17" t="str">
        <f>'3 Prel. årssiffor'!C55</f>
        <v>Övriga tjänster</v>
      </c>
      <c r="U36" s="281">
        <f>'3 Prel. årssiffor'!V55</f>
        <v>2.3659787516498398</v>
      </c>
      <c r="V36" s="281">
        <f>'3 Prel. årssiffor'!Y55</f>
        <v>2.1782551969548862</v>
      </c>
      <c r="W36" s="281">
        <f>'3 Prel. årssiffor'!AA55</f>
        <v>1.9115589857053663</v>
      </c>
      <c r="X36" s="281">
        <f>'3 Prel. årssiffor'!AC55</f>
        <v>1.6230612681667187</v>
      </c>
      <c r="Y36" s="281">
        <f>'3 Prel. årssiffor'!AE55</f>
        <v>1.4498657989519537</v>
      </c>
      <c r="Z36" s="281">
        <f>'3 Prel. årssiffor'!AG55</f>
        <v>1.3102934759703477</v>
      </c>
      <c r="AA36" s="281">
        <f>'3 Prel. årssiffor'!AI55</f>
        <v>1.1359670204199011</v>
      </c>
      <c r="AB36" s="281">
        <f>'3 Prel. årssiffor'!AK55</f>
        <v>1.0035930111445595</v>
      </c>
      <c r="AC36" s="281">
        <f>'3 Prel. årssiffor'!AM55</f>
        <v>1.0260329806678852</v>
      </c>
      <c r="AE36" s="58"/>
      <c r="AG36" s="58"/>
      <c r="AI36" s="58"/>
      <c r="AK36" s="58"/>
      <c r="AL36" s="58"/>
      <c r="AM36" s="58"/>
      <c r="AN36" s="58"/>
      <c r="AO36" s="58"/>
    </row>
    <row r="37" spans="2:41" ht="15.6" customHeight="1" x14ac:dyDescent="0.3">
      <c r="I37" s="85">
        <v>-1.6550550589080597E-2</v>
      </c>
      <c r="S37" s="46"/>
      <c r="T37" s="17" t="str">
        <f>'3 Prel. årssiffor'!C56</f>
        <v>Offentlig sektor</v>
      </c>
      <c r="U37" s="281">
        <f>'3 Prel. årssiffor'!V56</f>
        <v>0.53517976565368819</v>
      </c>
      <c r="V37" s="281">
        <f>'3 Prel. årssiffor'!Y56</f>
        <v>0.51288117409185319</v>
      </c>
      <c r="W37" s="281">
        <f>'3 Prel. årssiffor'!AA56</f>
        <v>0.46145223337931235</v>
      </c>
      <c r="X37" s="281">
        <f>'3 Prel. årssiffor'!AC56</f>
        <v>0.3711396458649206</v>
      </c>
      <c r="Y37" s="281">
        <f>'3 Prel. årssiffor'!AE56</f>
        <v>0.34450561917901823</v>
      </c>
      <c r="Z37" s="281">
        <f>'3 Prel. årssiffor'!AG56</f>
        <v>0.3136377162226851</v>
      </c>
      <c r="AA37" s="281">
        <f>'3 Prel. årssiffor'!AI56</f>
        <v>0.31558634901092758</v>
      </c>
      <c r="AB37" s="281">
        <f>'3 Prel. årssiffor'!AK56</f>
        <v>0.26694656222447249</v>
      </c>
      <c r="AC37" s="281">
        <f>'3 Prel. årssiffor'!AM56</f>
        <v>0.29353028866596848</v>
      </c>
      <c r="AE37" s="58"/>
      <c r="AG37" s="58"/>
      <c r="AI37" s="58"/>
      <c r="AK37" s="58"/>
      <c r="AL37" s="58"/>
      <c r="AM37" s="58"/>
      <c r="AN37" s="58"/>
      <c r="AO37" s="58"/>
    </row>
    <row r="38" spans="2:41" ht="15.6" customHeight="1" x14ac:dyDescent="0.3">
      <c r="I38" s="86"/>
      <c r="S38" s="48"/>
      <c r="T38" s="17"/>
      <c r="U38" s="17"/>
      <c r="V38" s="31"/>
      <c r="W38" s="31"/>
      <c r="X38" s="31"/>
      <c r="Y38" s="31"/>
      <c r="Z38" s="31"/>
      <c r="AA38" s="31"/>
      <c r="AB38" s="31"/>
      <c r="AC38" s="31"/>
      <c r="AE38" s="58"/>
      <c r="AG38" s="58"/>
      <c r="AI38" s="58"/>
      <c r="AK38" s="58"/>
      <c r="AL38" s="58"/>
      <c r="AM38" s="58"/>
      <c r="AN38" s="58"/>
      <c r="AO38" s="58"/>
    </row>
    <row r="39" spans="2:41" ht="15.6" customHeight="1" x14ac:dyDescent="0.3">
      <c r="I39" s="86"/>
      <c r="S39" s="46"/>
      <c r="T39" s="17"/>
      <c r="U39" s="17"/>
      <c r="V39" s="17"/>
      <c r="W39" s="58"/>
      <c r="X39" s="58"/>
      <c r="Y39" s="58"/>
      <c r="Z39" s="58"/>
      <c r="AA39" s="58"/>
      <c r="AB39" s="58"/>
      <c r="AC39" s="58"/>
      <c r="AD39" s="58"/>
      <c r="AE39" s="58"/>
      <c r="AF39" s="58"/>
      <c r="AG39" s="58"/>
      <c r="AH39" s="58"/>
      <c r="AI39" s="58"/>
      <c r="AJ39" s="58"/>
      <c r="AK39" s="58"/>
      <c r="AL39" s="58"/>
      <c r="AM39" s="58"/>
      <c r="AN39" s="58"/>
      <c r="AO39" s="58"/>
    </row>
    <row r="40" spans="2:41" ht="15.6" customHeight="1" x14ac:dyDescent="0.3">
      <c r="S40" s="46"/>
      <c r="T40" s="17"/>
      <c r="U40" s="17"/>
      <c r="V40" s="17"/>
    </row>
    <row r="41" spans="2:41" ht="15.6" customHeight="1" x14ac:dyDescent="0.3">
      <c r="S41" s="46"/>
    </row>
    <row r="42" spans="2:41" ht="15.6" customHeight="1" x14ac:dyDescent="0.3">
      <c r="S42" s="46"/>
    </row>
    <row r="43" spans="2:41" ht="15.6" customHeight="1" x14ac:dyDescent="0.3"/>
    <row r="44" spans="2:41" ht="15.6" customHeight="1" x14ac:dyDescent="0.3"/>
    <row r="45" spans="2:41" ht="15.6" customHeight="1" x14ac:dyDescent="0.3">
      <c r="B45" s="41"/>
      <c r="C45" s="41"/>
      <c r="D45" s="41"/>
      <c r="E45" s="41"/>
    </row>
    <row r="46" spans="2:41" ht="15.6" customHeight="1" x14ac:dyDescent="0.3">
      <c r="B46" s="41"/>
      <c r="C46" s="41"/>
      <c r="D46" s="41"/>
      <c r="E46" s="41"/>
    </row>
    <row r="47" spans="2:41" ht="15.6" customHeight="1" x14ac:dyDescent="0.3">
      <c r="B47" s="49"/>
      <c r="C47" s="49"/>
      <c r="D47" s="49"/>
      <c r="E47" s="50"/>
      <c r="F47" s="29"/>
      <c r="G47" s="26"/>
    </row>
    <row r="48" spans="2:41" ht="15.6" customHeight="1" x14ac:dyDescent="0.3">
      <c r="B48" s="51"/>
      <c r="C48" s="52"/>
      <c r="D48" s="52"/>
      <c r="E48" s="41"/>
      <c r="F48" s="53"/>
      <c r="G48" s="26"/>
      <c r="H48" s="53"/>
      <c r="I48" s="53"/>
      <c r="J48" s="53"/>
      <c r="K48" s="53"/>
    </row>
    <row r="49" spans="2:47" ht="15.6" customHeight="1" x14ac:dyDescent="0.3">
      <c r="B49" s="51"/>
      <c r="C49" s="52"/>
      <c r="D49" s="52"/>
      <c r="E49" s="41"/>
      <c r="F49" s="53"/>
      <c r="G49" s="26"/>
      <c r="H49" s="53"/>
      <c r="I49" s="53"/>
      <c r="J49" s="53"/>
      <c r="K49" s="53"/>
    </row>
    <row r="50" spans="2:47" ht="15.6" customHeight="1" x14ac:dyDescent="0.3">
      <c r="B50" s="51"/>
      <c r="C50" s="52"/>
      <c r="D50" s="52"/>
      <c r="E50" s="41"/>
      <c r="F50" s="53"/>
      <c r="G50" s="26"/>
      <c r="H50" s="53"/>
      <c r="I50" s="53"/>
      <c r="J50" s="53"/>
      <c r="K50" s="53"/>
    </row>
    <row r="51" spans="2:47" ht="15.6" customHeight="1" x14ac:dyDescent="0.3">
      <c r="C51" s="273"/>
      <c r="D51" s="273"/>
      <c r="F51" s="18"/>
      <c r="G51" s="24"/>
      <c r="H51" s="53"/>
      <c r="I51" s="53"/>
      <c r="J51" s="53"/>
      <c r="K51" s="53"/>
    </row>
    <row r="52" spans="2:47" ht="15.6" customHeight="1" x14ac:dyDescent="0.3">
      <c r="F52" s="18"/>
      <c r="G52" s="24"/>
      <c r="H52" s="53"/>
      <c r="I52" s="53"/>
      <c r="J52" s="53"/>
      <c r="K52" s="53"/>
    </row>
    <row r="53" spans="2:47" ht="15.6" customHeight="1" x14ac:dyDescent="0.3">
      <c r="F53" s="18"/>
      <c r="G53" s="24"/>
      <c r="H53" s="53"/>
      <c r="I53" s="53"/>
      <c r="J53" s="53"/>
      <c r="K53" s="53"/>
    </row>
    <row r="54" spans="2:47" s="47" customFormat="1" ht="15.6" customHeight="1" x14ac:dyDescent="0.3">
      <c r="E54" s="16"/>
      <c r="F54" s="18"/>
      <c r="G54" s="24"/>
      <c r="H54" s="53"/>
      <c r="I54" s="53"/>
      <c r="J54" s="53"/>
      <c r="K54" s="53"/>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row>
    <row r="55" spans="2:47" ht="15.6" customHeight="1" x14ac:dyDescent="0.3">
      <c r="F55" s="18"/>
      <c r="G55" s="24"/>
      <c r="I55" s="53"/>
      <c r="J55" s="53"/>
      <c r="K55" s="53"/>
    </row>
    <row r="56" spans="2:47" ht="15.6" customHeight="1" x14ac:dyDescent="0.3">
      <c r="F56" s="18"/>
      <c r="G56" s="24"/>
      <c r="H56" s="53"/>
      <c r="I56" s="53"/>
      <c r="J56" s="53"/>
      <c r="K56" s="53"/>
      <c r="T56" s="16" t="str">
        <f>'3 Prel. årssiffor'!AN47</f>
        <v>Intensiteter: Utsläpp av växthusgaser per sysselsatta, ton koldioxidekvivalenter per sysselsatt</v>
      </c>
      <c r="AD56"/>
      <c r="AE56"/>
      <c r="AF56"/>
      <c r="AG56"/>
      <c r="AH56"/>
      <c r="AI56"/>
      <c r="AJ56"/>
      <c r="AK56"/>
      <c r="AL56"/>
      <c r="AM56"/>
      <c r="AN56"/>
      <c r="AO56"/>
      <c r="AP56"/>
    </row>
    <row r="57" spans="2:47" ht="15.6" customHeight="1" x14ac:dyDescent="0.3">
      <c r="T57" s="28" t="str">
        <f>'3 Prel. årssiffor'!C48</f>
        <v>Aggregerad bransch</v>
      </c>
      <c r="U57" s="280">
        <f>'3 Prel. årssiffor'!AN48</f>
        <v>2008</v>
      </c>
      <c r="V57" s="280">
        <f>'3 Prel. årssiffor'!AQ48</f>
        <v>2011</v>
      </c>
      <c r="W57" s="280">
        <f>'3 Prel. årssiffor'!AS48</f>
        <v>2013</v>
      </c>
      <c r="X57" s="280">
        <f>'3 Prel. årssiffor'!AU48</f>
        <v>2015</v>
      </c>
      <c r="Y57" s="280">
        <f>'3 Prel. årssiffor'!AW48</f>
        <v>2017</v>
      </c>
      <c r="Z57" s="280">
        <f>'3 Prel. årssiffor'!AY48</f>
        <v>2019</v>
      </c>
      <c r="AA57" s="280">
        <f>'3 Prel. årssiffor'!BA48</f>
        <v>2021</v>
      </c>
      <c r="AB57" s="280">
        <f>'3 Prel. årssiffor'!BC48</f>
        <v>2023</v>
      </c>
      <c r="AC57" s="280" t="str">
        <f>'3 Prel. årssiffor'!BE48</f>
        <v>2025***</v>
      </c>
      <c r="AD57"/>
      <c r="AE57"/>
      <c r="AF57"/>
      <c r="AG57"/>
      <c r="AH57"/>
      <c r="AI57"/>
      <c r="AJ57"/>
      <c r="AK57"/>
      <c r="AL57"/>
      <c r="AM57"/>
      <c r="AN57"/>
      <c r="AO57"/>
      <c r="AP57"/>
    </row>
    <row r="58" spans="2:47" ht="15.6" customHeight="1" x14ac:dyDescent="0.3">
      <c r="T58" s="17" t="str">
        <f>'3 Prel. årssiffor'!C49</f>
        <v>Jordbruk, skogsbruk och fiske</v>
      </c>
      <c r="U58" s="282">
        <f>'3 Prel. årssiffor'!AN49</f>
        <v>79.29430097951915</v>
      </c>
      <c r="V58" s="282">
        <f>'3 Prel. årssiffor'!AQ49</f>
        <v>68.757433489827861</v>
      </c>
      <c r="W58" s="282">
        <f>'3 Prel. årssiffor'!AS49</f>
        <v>64.963828183873403</v>
      </c>
      <c r="X58" s="282">
        <f>'3 Prel. årssiffor'!AU49</f>
        <v>64.792900302114802</v>
      </c>
      <c r="Y58" s="282">
        <f>'3 Prel. årssiffor'!AW49</f>
        <v>63.843226788432268</v>
      </c>
      <c r="Z58" s="282">
        <f>'3 Prel. årssiffor'!AY49</f>
        <v>60.083395383469842</v>
      </c>
      <c r="AA58" s="282">
        <f>'3 Prel. årssiffor'!BA49</f>
        <v>58.142795076031859</v>
      </c>
      <c r="AB58" s="282">
        <f>'3 Prel. årssiffor'!BC49</f>
        <v>56.166522366522365</v>
      </c>
      <c r="AC58" s="282">
        <f>'3 Prel. årssiffor'!BE49</f>
        <v>63.649122807017541</v>
      </c>
      <c r="AD58"/>
      <c r="AE58"/>
      <c r="AF58"/>
      <c r="AG58"/>
      <c r="AH58"/>
      <c r="AI58"/>
      <c r="AJ58"/>
      <c r="AK58"/>
      <c r="AL58"/>
      <c r="AM58"/>
      <c r="AN58"/>
      <c r="AO58"/>
      <c r="AP58"/>
    </row>
    <row r="59" spans="2:47" ht="15.6" customHeight="1" x14ac:dyDescent="0.3">
      <c r="T59" s="17" t="str">
        <f>'3 Prel. årssiffor'!C50</f>
        <v>Utvinning av mineral</v>
      </c>
      <c r="U59" s="282">
        <f>'3 Prel. årssiffor'!AN50</f>
        <v>84.689130434782612</v>
      </c>
      <c r="V59" s="282">
        <f>'3 Prel. årssiffor'!AQ50</f>
        <v>94.833333333333329</v>
      </c>
      <c r="W59" s="282">
        <f>'3 Prel. årssiffor'!AS50</f>
        <v>92.028282828282826</v>
      </c>
      <c r="X59" s="282">
        <f>'3 Prel. årssiffor'!AU50</f>
        <v>100.88602150537635</v>
      </c>
      <c r="Y59" s="282">
        <f>'3 Prel. årssiffor'!AW50</f>
        <v>100.42717391304348</v>
      </c>
      <c r="Z59" s="282">
        <f>'3 Prel. årssiffor'!AY50</f>
        <v>91.307216494845363</v>
      </c>
      <c r="AA59" s="282">
        <f>'3 Prel. årssiffor'!BA50</f>
        <v>84.878095238095241</v>
      </c>
      <c r="AB59" s="282">
        <f>'3 Prel. årssiffor'!BC50</f>
        <v>74.866355140186911</v>
      </c>
      <c r="AC59" s="282">
        <f>'3 Prel. årssiffor'!BE50</f>
        <v>80.005357142857136</v>
      </c>
      <c r="AD59"/>
      <c r="AE59"/>
      <c r="AF59"/>
      <c r="AG59"/>
      <c r="AH59"/>
      <c r="AI59"/>
      <c r="AJ59"/>
      <c r="AK59"/>
      <c r="AL59"/>
      <c r="AM59"/>
      <c r="AN59"/>
      <c r="AO59"/>
      <c r="AP59"/>
    </row>
    <row r="60" spans="2:47" ht="15.6" customHeight="1" x14ac:dyDescent="0.3">
      <c r="T60" s="17" t="str">
        <f>'3 Prel. årssiffor'!C51</f>
        <v>Tillverkningsindustri</v>
      </c>
      <c r="U60" s="282">
        <f>'3 Prel. årssiffor'!AN51</f>
        <v>28.277190542420026</v>
      </c>
      <c r="V60" s="282">
        <f>'3 Prel. årssiffor'!AQ51</f>
        <v>30.254935622317596</v>
      </c>
      <c r="W60" s="282">
        <f>'3 Prel. årssiffor'!AS51</f>
        <v>28.349776266332558</v>
      </c>
      <c r="X60" s="282">
        <f>'3 Prel. årssiffor'!AU51</f>
        <v>27.146559675336654</v>
      </c>
      <c r="Y60" s="282">
        <f>'3 Prel. årssiffor'!AW51</f>
        <v>27.970795163063393</v>
      </c>
      <c r="Z60" s="282">
        <f>'3 Prel. årssiffor'!AY51</f>
        <v>27.095849056603775</v>
      </c>
      <c r="AA60" s="282">
        <f>'3 Prel. årssiffor'!BA51</f>
        <v>25.89189336235038</v>
      </c>
      <c r="AB60" s="282">
        <f>'3 Prel. årssiffor'!BC51</f>
        <v>23.745384883315918</v>
      </c>
      <c r="AC60" s="282">
        <f>'3 Prel. årssiffor'!BE51</f>
        <v>23.347014268099347</v>
      </c>
      <c r="AD60"/>
      <c r="AE60"/>
      <c r="AF60"/>
      <c r="AG60"/>
      <c r="AH60"/>
      <c r="AI60"/>
      <c r="AJ60"/>
      <c r="AK60"/>
      <c r="AL60"/>
      <c r="AM60"/>
      <c r="AN60"/>
      <c r="AO60"/>
      <c r="AP60"/>
    </row>
    <row r="61" spans="2:47" ht="15.6" customHeight="1" x14ac:dyDescent="0.3">
      <c r="T61" s="17" t="str">
        <f>'3 Prel. årssiffor'!C52</f>
        <v>El, gas och värmeverk samt vatten, avlopp och avfall</v>
      </c>
      <c r="U61" s="282">
        <f>'3 Prel. årssiffor'!AN52</f>
        <v>211.17433808553972</v>
      </c>
      <c r="V61" s="282">
        <f>'3 Prel. årssiffor'!AQ52</f>
        <v>257.65246548323472</v>
      </c>
      <c r="W61" s="282">
        <f>'3 Prel. årssiffor'!AS52</f>
        <v>191.34345351043643</v>
      </c>
      <c r="X61" s="282">
        <f>'3 Prel. årssiffor'!AU52</f>
        <v>158.17467411545624</v>
      </c>
      <c r="Y61" s="282">
        <f>'3 Prel. årssiffor'!AW52</f>
        <v>158.29527272727273</v>
      </c>
      <c r="Z61" s="282">
        <f>'3 Prel. årssiffor'!AY52</f>
        <v>146.97768014059756</v>
      </c>
      <c r="AA61" s="282">
        <f>'3 Prel. årssiffor'!BA52</f>
        <v>123.59130434782608</v>
      </c>
      <c r="AB61" s="282">
        <f>'3 Prel. årssiffor'!BC52</f>
        <v>105.01004784688995</v>
      </c>
      <c r="AC61" s="282">
        <f>'3 Prel. årssiffor'!BE52</f>
        <v>96.464644970414199</v>
      </c>
      <c r="AD61"/>
      <c r="AE61"/>
      <c r="AF61"/>
      <c r="AG61"/>
      <c r="AH61"/>
      <c r="AI61"/>
      <c r="AJ61"/>
      <c r="AK61"/>
      <c r="AL61"/>
      <c r="AM61"/>
      <c r="AN61"/>
      <c r="AO61"/>
      <c r="AP61"/>
    </row>
    <row r="62" spans="2:47" ht="15.6" customHeight="1" x14ac:dyDescent="0.3">
      <c r="B62" s="51"/>
      <c r="C62" s="82"/>
      <c r="D62" s="58"/>
      <c r="T62" s="17" t="str">
        <f>'3 Prel. årssiffor'!C53</f>
        <v>Byggverksamhet</v>
      </c>
      <c r="U62" s="282">
        <f>'3 Prel. årssiffor'!AN53</f>
        <v>6.3041652441106182</v>
      </c>
      <c r="V62" s="282">
        <f>'3 Prel. årssiffor'!AQ53</f>
        <v>6.2758653846153845</v>
      </c>
      <c r="W62" s="282">
        <f>'3 Prel. årssiffor'!AS53</f>
        <v>6.0215877000313771</v>
      </c>
      <c r="X62" s="282">
        <f>'3 Prel. årssiffor'!AU53</f>
        <v>5.4616286057692305</v>
      </c>
      <c r="Y62" s="282">
        <f>'3 Prel. årssiffor'!AW53</f>
        <v>5.1461284100303111</v>
      </c>
      <c r="Z62" s="282">
        <f>'3 Prel. årssiffor'!AY53</f>
        <v>4.6563713753657892</v>
      </c>
      <c r="AA62" s="282">
        <f>'3 Prel. årssiffor'!BA53</f>
        <v>4.9822356336919444</v>
      </c>
      <c r="AB62" s="282">
        <f>'3 Prel. årssiffor'!BC53</f>
        <v>4.1247088607594939</v>
      </c>
      <c r="AC62" s="282">
        <f>'3 Prel. årssiffor'!BE53</f>
        <v>5.5680387409200964</v>
      </c>
      <c r="AD62"/>
      <c r="AE62"/>
      <c r="AF62"/>
      <c r="AG62"/>
      <c r="AH62"/>
      <c r="AI62"/>
      <c r="AJ62"/>
      <c r="AK62"/>
      <c r="AL62"/>
      <c r="AM62"/>
      <c r="AN62"/>
      <c r="AO62"/>
      <c r="AP62"/>
    </row>
    <row r="63" spans="2:47" ht="15.6" customHeight="1" x14ac:dyDescent="0.3">
      <c r="C63" s="17"/>
      <c r="T63" s="17" t="str">
        <f>'3 Prel. årssiffor'!C54</f>
        <v>Transportindustri</v>
      </c>
      <c r="U63" s="282">
        <f>'3 Prel. årssiffor'!AN54</f>
        <v>45.877291666666665</v>
      </c>
      <c r="V63" s="282">
        <f>'3 Prel. årssiffor'!AQ54</f>
        <v>42.185211864406782</v>
      </c>
      <c r="W63" s="282">
        <f>'3 Prel. årssiffor'!AS54</f>
        <v>32.528602243313202</v>
      </c>
      <c r="X63" s="282">
        <f>'3 Prel. årssiffor'!AU54</f>
        <v>34.106793960923625</v>
      </c>
      <c r="Y63" s="282">
        <f>'3 Prel. årssiffor'!AW54</f>
        <v>38.387574722459433</v>
      </c>
      <c r="Z63" s="282">
        <f>'3 Prel. årssiffor'!AY54</f>
        <v>34.500492206726825</v>
      </c>
      <c r="AA63" s="282">
        <f>'3 Prel. årssiffor'!BA54</f>
        <v>27.112601452370782</v>
      </c>
      <c r="AB63" s="282">
        <f>'3 Prel. årssiffor'!BC54</f>
        <v>32.6768653605669</v>
      </c>
      <c r="AC63" s="282">
        <f>'3 Prel. årssiffor'!BE54</f>
        <v>34.750166389351087</v>
      </c>
      <c r="AD63"/>
      <c r="AE63"/>
      <c r="AF63"/>
      <c r="AG63"/>
      <c r="AH63"/>
      <c r="AI63"/>
      <c r="AJ63"/>
      <c r="AK63"/>
      <c r="AL63"/>
      <c r="AM63"/>
      <c r="AN63"/>
      <c r="AO63"/>
      <c r="AP63"/>
    </row>
    <row r="64" spans="2:47" ht="15.6" customHeight="1" x14ac:dyDescent="0.3">
      <c r="B64" s="26"/>
      <c r="C64" s="18"/>
      <c r="T64" s="17" t="str">
        <f>'3 Prel. årssiffor'!C55</f>
        <v>Övriga tjänster</v>
      </c>
      <c r="U64" s="282">
        <f>'3 Prel. årssiffor'!AN55</f>
        <v>2.3864769273279913</v>
      </c>
      <c r="V64" s="282">
        <f>'3 Prel. årssiffor'!AQ55</f>
        <v>2.2435321821036105</v>
      </c>
      <c r="W64" s="282">
        <f>'3 Prel. årssiffor'!AS55</f>
        <v>2.0027724375189719</v>
      </c>
      <c r="X64" s="282">
        <f>'3 Prel. årssiffor'!AU55</f>
        <v>1.7817116117516523</v>
      </c>
      <c r="Y64" s="282">
        <f>'3 Prel. årssiffor'!AW55</f>
        <v>1.5859369270260359</v>
      </c>
      <c r="Z64" s="282">
        <f>'3 Prel. årssiffor'!AY55</f>
        <v>1.4958860617985064</v>
      </c>
      <c r="AA64" s="282">
        <f>'3 Prel. årssiffor'!BA55</f>
        <v>1.3774108025523502</v>
      </c>
      <c r="AB64" s="282">
        <f>'3 Prel. årssiffor'!BC55</f>
        <v>1.1635421474426215</v>
      </c>
      <c r="AC64" s="282">
        <f>'3 Prel. årssiffor'!BE55</f>
        <v>1.3005961440892948</v>
      </c>
      <c r="AD64"/>
      <c r="AE64"/>
      <c r="AF64"/>
      <c r="AG64"/>
      <c r="AH64"/>
      <c r="AI64"/>
      <c r="AJ64"/>
      <c r="AK64"/>
      <c r="AL64"/>
      <c r="AM64"/>
      <c r="AN64"/>
      <c r="AO64"/>
      <c r="AP64"/>
    </row>
    <row r="65" spans="2:42" ht="15.6" customHeight="1" x14ac:dyDescent="0.3">
      <c r="B65" s="26"/>
      <c r="C65" s="18"/>
      <c r="T65" s="17" t="str">
        <f>'3 Prel. årssiffor'!C56</f>
        <v>Offentlig sektor</v>
      </c>
      <c r="U65" s="282">
        <f>'3 Prel. årssiffor'!AN56</f>
        <v>0.42691027442858198</v>
      </c>
      <c r="V65" s="282">
        <f>'3 Prel. årssiffor'!AQ56</f>
        <v>0.42235143094465</v>
      </c>
      <c r="W65" s="282">
        <f>'3 Prel. årssiffor'!AS56</f>
        <v>0.37609195402298851</v>
      </c>
      <c r="X65" s="282">
        <f>'3 Prel. årssiffor'!AU56</f>
        <v>0.29708577975082345</v>
      </c>
      <c r="Y65" s="282">
        <f>'3 Prel. årssiffor'!AW56</f>
        <v>0.27102797346282742</v>
      </c>
      <c r="Z65" s="282">
        <f>'3 Prel. årssiffor'!AY56</f>
        <v>0.24467097295115059</v>
      </c>
      <c r="AA65" s="282">
        <f>'3 Prel. årssiffor'!BA56</f>
        <v>0.24090515230287277</v>
      </c>
      <c r="AB65" s="282">
        <f>'3 Prel. årssiffor'!BC56</f>
        <v>0.20408866354654187</v>
      </c>
      <c r="AC65" s="282">
        <f>'3 Prel. årssiffor'!BE56</f>
        <v>0.22803341902313626</v>
      </c>
      <c r="AD65"/>
      <c r="AE65"/>
      <c r="AF65"/>
      <c r="AG65"/>
      <c r="AH65"/>
      <c r="AI65"/>
      <c r="AJ65"/>
      <c r="AK65"/>
      <c r="AL65"/>
      <c r="AM65"/>
      <c r="AN65"/>
      <c r="AO65"/>
      <c r="AP65"/>
    </row>
    <row r="66" spans="2:42" ht="15.6" customHeight="1" x14ac:dyDescent="0.3">
      <c r="B66" s="26"/>
      <c r="C66" s="27"/>
      <c r="T66" s="17"/>
      <c r="AD66"/>
      <c r="AE66"/>
      <c r="AF66"/>
      <c r="AG66"/>
      <c r="AH66"/>
      <c r="AI66"/>
      <c r="AJ66"/>
      <c r="AK66"/>
      <c r="AL66"/>
      <c r="AM66"/>
      <c r="AN66"/>
      <c r="AO66"/>
      <c r="AP66"/>
    </row>
    <row r="67" spans="2:42" ht="15.6" customHeight="1" x14ac:dyDescent="0.3">
      <c r="B67" s="26"/>
      <c r="C67" s="18"/>
      <c r="J67" s="26"/>
      <c r="K67" s="18"/>
      <c r="AD67"/>
      <c r="AE67"/>
      <c r="AF67"/>
      <c r="AG67"/>
      <c r="AH67"/>
      <c r="AI67"/>
      <c r="AJ67"/>
      <c r="AK67"/>
      <c r="AL67"/>
      <c r="AM67"/>
      <c r="AN67"/>
      <c r="AO67"/>
      <c r="AP67"/>
    </row>
    <row r="68" spans="2:42" ht="15.6" customHeight="1" x14ac:dyDescent="0.3">
      <c r="B68" s="26"/>
      <c r="C68" s="18"/>
      <c r="J68" s="26"/>
      <c r="K68" s="18"/>
      <c r="AD68"/>
      <c r="AE68"/>
      <c r="AF68"/>
      <c r="AG68"/>
      <c r="AH68"/>
      <c r="AI68"/>
      <c r="AJ68"/>
      <c r="AK68"/>
      <c r="AL68"/>
      <c r="AM68"/>
      <c r="AN68"/>
      <c r="AO68"/>
      <c r="AP68"/>
    </row>
    <row r="69" spans="2:42" ht="15.6" customHeight="1" x14ac:dyDescent="0.3">
      <c r="B69" s="26"/>
      <c r="C69" s="18"/>
      <c r="J69" s="26"/>
      <c r="K69" s="18"/>
    </row>
    <row r="70" spans="2:42" ht="15.6" customHeight="1" x14ac:dyDescent="0.3">
      <c r="B70" s="26"/>
      <c r="C70" s="18"/>
      <c r="J70" s="26"/>
      <c r="K70" s="18"/>
    </row>
    <row r="71" spans="2:42" ht="15.6" customHeight="1" x14ac:dyDescent="0.3">
      <c r="B71" s="26"/>
      <c r="C71" s="18"/>
      <c r="J71" s="26"/>
      <c r="K71" s="18"/>
    </row>
    <row r="72" spans="2:42" ht="15.6" customHeight="1" x14ac:dyDescent="0.3">
      <c r="B72" s="26"/>
      <c r="C72" s="53"/>
    </row>
    <row r="73" spans="2:42" ht="15.6" customHeight="1" x14ac:dyDescent="0.3">
      <c r="C73" s="89"/>
    </row>
    <row r="74" spans="2:42" ht="15.6" customHeight="1" x14ac:dyDescent="0.3">
      <c r="B74"/>
    </row>
    <row r="75" spans="2:42" ht="15.6" customHeight="1" x14ac:dyDescent="0.3">
      <c r="B75"/>
    </row>
    <row r="76" spans="2:42" ht="15.6" customHeight="1" x14ac:dyDescent="0.3">
      <c r="B76"/>
    </row>
    <row r="77" spans="2:42" ht="15.6" customHeight="1" x14ac:dyDescent="0.3">
      <c r="B77"/>
    </row>
    <row r="78" spans="2:42" ht="15.6" customHeight="1" x14ac:dyDescent="0.3">
      <c r="B78"/>
      <c r="M78" s="294" t="str">
        <f>C9</f>
        <v>Aggregerade branscher SNI 2007</v>
      </c>
      <c r="N78" s="292" t="str">
        <f>_xlfn.CONCAT("Utsläpp av växthusgaser (",D9,")")</f>
        <v>Utsläpp av växthusgaser (2025K4)</v>
      </c>
      <c r="O78" s="293" t="str">
        <f>_xlfn.CONCAT("Förädlingsvärde (",G9,")")</f>
        <v>Förädlingsvärde (2025K4)</v>
      </c>
    </row>
    <row r="79" spans="2:42" ht="15.6" customHeight="1" x14ac:dyDescent="0.3">
      <c r="B79"/>
      <c r="C79" s="290" t="str">
        <f>'1 Utsläpp'!C48</f>
        <v>Aggregerad bransch</v>
      </c>
      <c r="D79" s="276" t="str">
        <f>'1 Utsläpp'!BW48</f>
        <v>2025K4</v>
      </c>
      <c r="E79" s="291" t="str">
        <f>'1 Utsläpp'!BS48</f>
        <v>2024K4</v>
      </c>
      <c r="F79"/>
      <c r="M79" s="295" t="str">
        <f t="shared" ref="M79:M88" si="2">C10</f>
        <v>Jordbruk, skogsbruk och fiske</v>
      </c>
      <c r="N79" s="274">
        <f>F10</f>
        <v>2.1999999999999999E-2</v>
      </c>
      <c r="O79" s="274">
        <f>I10</f>
        <v>8.0000000000000002E-3</v>
      </c>
    </row>
    <row r="80" spans="2:42" ht="15.6" customHeight="1" x14ac:dyDescent="0.3">
      <c r="B80"/>
      <c r="C80" s="275" t="str">
        <f>'1 Utsläpp'!C57</f>
        <v>Hushåll och icke-vinstdrivande organisationer</v>
      </c>
      <c r="D80" s="277">
        <f>'1 Utsläpp'!BW57</f>
        <v>2030.55</v>
      </c>
      <c r="E80" s="278">
        <f>'1 Utsläpp'!BS57</f>
        <v>2042.81</v>
      </c>
      <c r="F80"/>
      <c r="M80" s="295" t="str">
        <f t="shared" si="2"/>
        <v>Utvinning av mineral</v>
      </c>
      <c r="N80" s="274">
        <f t="shared" ref="N80:N88" si="3">F11</f>
        <v>9.6000000000000002E-2</v>
      </c>
      <c r="O80" s="274">
        <f t="shared" ref="O80:O88" si="4">I11</f>
        <v>0.122</v>
      </c>
    </row>
    <row r="81" spans="2:15" ht="15.6" customHeight="1" x14ac:dyDescent="0.3">
      <c r="B81"/>
      <c r="C81" s="275" t="str">
        <f>'1 Utsläpp'!C56</f>
        <v>Offentlig sektor</v>
      </c>
      <c r="D81" s="277">
        <f>'1 Utsläpp'!BW56</f>
        <v>89.19</v>
      </c>
      <c r="E81" s="278">
        <f>'1 Utsläpp'!BS56</f>
        <v>90.09</v>
      </c>
      <c r="F81"/>
      <c r="M81" s="295" t="str">
        <f t="shared" si="2"/>
        <v>Tillverkningsindustri</v>
      </c>
      <c r="N81" s="274">
        <f t="shared" si="3"/>
        <v>-5.0000000000000001E-3</v>
      </c>
      <c r="O81" s="274">
        <f t="shared" si="4"/>
        <v>-0.03</v>
      </c>
    </row>
    <row r="82" spans="2:15" ht="15.6" customHeight="1" x14ac:dyDescent="0.3">
      <c r="B82"/>
      <c r="C82" s="275" t="str">
        <f>'1 Utsläpp'!C55</f>
        <v>Övriga tjänster</v>
      </c>
      <c r="D82" s="277">
        <f>'1 Utsläpp'!BW55</f>
        <v>755.1</v>
      </c>
      <c r="E82" s="278">
        <f>'1 Utsläpp'!BS55</f>
        <v>771.46</v>
      </c>
      <c r="F82"/>
      <c r="M82" s="295" t="str">
        <f t="shared" si="2"/>
        <v>El, gas och värmeverk samt vatten, avlopp och avfall</v>
      </c>
      <c r="N82" s="274">
        <f t="shared" si="3"/>
        <v>0.107</v>
      </c>
      <c r="O82" s="274">
        <f t="shared" si="4"/>
        <v>-3.3000000000000002E-2</v>
      </c>
    </row>
    <row r="83" spans="2:15" ht="15.6" customHeight="1" x14ac:dyDescent="0.3">
      <c r="B83"/>
      <c r="C83" s="275" t="str">
        <f>'1 Utsläpp'!C54</f>
        <v>Transportindustri</v>
      </c>
      <c r="D83" s="277">
        <f>'1 Utsläpp'!BW54</f>
        <v>2020.29</v>
      </c>
      <c r="E83" s="278">
        <f>'1 Utsläpp'!BS54</f>
        <v>2025.44</v>
      </c>
      <c r="F83"/>
      <c r="M83" s="295" t="str">
        <f t="shared" si="2"/>
        <v>Byggverksamhet</v>
      </c>
      <c r="N83" s="274">
        <f t="shared" si="3"/>
        <v>-3.3000000000000002E-2</v>
      </c>
      <c r="O83" s="274">
        <f t="shared" si="4"/>
        <v>0</v>
      </c>
    </row>
    <row r="84" spans="2:15" ht="15.6" customHeight="1" x14ac:dyDescent="0.3">
      <c r="B84"/>
      <c r="C84" s="275" t="str">
        <f>'1 Utsläpp'!C53</f>
        <v>Byggverksamhet</v>
      </c>
      <c r="D84" s="277">
        <f>'1 Utsläpp'!BW53</f>
        <v>510.64</v>
      </c>
      <c r="E84" s="278">
        <f>'1 Utsläpp'!BS53</f>
        <v>527.82000000000005</v>
      </c>
      <c r="F84"/>
      <c r="M84" s="295" t="str">
        <f t="shared" si="2"/>
        <v>Transportbranschen</v>
      </c>
      <c r="N84" s="274">
        <f t="shared" si="3"/>
        <v>-3.0000000000000001E-3</v>
      </c>
      <c r="O84" s="274">
        <f t="shared" si="4"/>
        <v>-8.9999999999999993E-3</v>
      </c>
    </row>
    <row r="85" spans="2:15" ht="15.6" customHeight="1" x14ac:dyDescent="0.3">
      <c r="B85"/>
      <c r="C85" s="275" t="str">
        <f>'1 Utsläpp'!C52</f>
        <v>El, gas och värmeverk samt vatten, avlopp och avfall</v>
      </c>
      <c r="D85" s="277">
        <f>'1 Utsläpp'!BW52</f>
        <v>1856.58</v>
      </c>
      <c r="E85" s="278">
        <f>'1 Utsläpp'!BS52</f>
        <v>1677.47</v>
      </c>
      <c r="F85"/>
      <c r="M85" s="295" t="str">
        <f t="shared" si="2"/>
        <v>Övriga tjänster</v>
      </c>
      <c r="N85" s="274">
        <f t="shared" si="3"/>
        <v>-2.1000000000000001E-2</v>
      </c>
      <c r="O85" s="274">
        <f t="shared" si="4"/>
        <v>4.3999999999999997E-2</v>
      </c>
    </row>
    <row r="86" spans="2:15" ht="15.6" customHeight="1" x14ac:dyDescent="0.3">
      <c r="B86"/>
      <c r="C86" s="275" t="str">
        <f>'1 Utsläpp'!C51</f>
        <v>Tillverkningsindustri</v>
      </c>
      <c r="D86" s="277">
        <f>'1 Utsläpp'!BW51</f>
        <v>3329.27</v>
      </c>
      <c r="E86" s="278">
        <f>'1 Utsläpp'!BS51</f>
        <v>3344.59</v>
      </c>
      <c r="F86"/>
      <c r="M86" s="295" t="str">
        <f t="shared" si="2"/>
        <v>Offentlig sektor</v>
      </c>
      <c r="N86" s="274">
        <f t="shared" si="3"/>
        <v>-0.01</v>
      </c>
      <c r="O86" s="274">
        <f t="shared" si="4"/>
        <v>6.0000000000000001E-3</v>
      </c>
    </row>
    <row r="87" spans="2:15" ht="15.6" customHeight="1" x14ac:dyDescent="0.3">
      <c r="B87"/>
      <c r="C87" s="275" t="str">
        <f>'1 Utsläpp'!C50</f>
        <v>Utvinning av mineral</v>
      </c>
      <c r="D87" s="277">
        <f>'1 Utsläpp'!BW50</f>
        <v>230.46</v>
      </c>
      <c r="E87" s="278">
        <f>'1 Utsläpp'!BS50</f>
        <v>210.31</v>
      </c>
      <c r="F87"/>
      <c r="M87" s="295" t="str">
        <f t="shared" si="2"/>
        <v>Hushåll och ideella organisationer</v>
      </c>
      <c r="N87" s="274">
        <f t="shared" si="3"/>
        <v>-6.0000000000000001E-3</v>
      </c>
      <c r="O87" s="274">
        <f t="shared" si="4"/>
        <v>-1.2E-2</v>
      </c>
    </row>
    <row r="88" spans="2:15" ht="15.6" customHeight="1" x14ac:dyDescent="0.3">
      <c r="B88"/>
      <c r="C88" s="275" t="str">
        <f>'1 Utsläpp'!C49</f>
        <v>Jordbruk, skogsbruk och fiske</v>
      </c>
      <c r="D88" s="277">
        <f>'1 Utsläpp'!BW49</f>
        <v>2086.2199999999998</v>
      </c>
      <c r="E88" s="278">
        <f>'1 Utsläpp'!BS49</f>
        <v>2042.24</v>
      </c>
      <c r="F88"/>
      <c r="M88" s="295" t="str">
        <f t="shared" si="2"/>
        <v>Totala ekonomin</v>
      </c>
      <c r="N88" s="274">
        <f t="shared" si="3"/>
        <v>1.4E-2</v>
      </c>
      <c r="O88" s="274">
        <f t="shared" si="4"/>
        <v>0.02</v>
      </c>
    </row>
    <row r="89" spans="2:15" ht="15.6" customHeight="1" x14ac:dyDescent="0.3">
      <c r="B89"/>
    </row>
    <row r="90" spans="2:15" ht="15.6" customHeight="1" x14ac:dyDescent="0.3">
      <c r="B90"/>
    </row>
    <row r="91" spans="2:15" ht="15.6" customHeight="1" x14ac:dyDescent="0.3">
      <c r="B91"/>
    </row>
    <row r="92" spans="2:15" ht="15.6" customHeight="1" x14ac:dyDescent="0.3">
      <c r="B92"/>
    </row>
    <row r="93" spans="2:15" ht="15.6" customHeight="1" x14ac:dyDescent="0.3">
      <c r="B93"/>
    </row>
    <row r="94" spans="2:15" ht="15.6" customHeight="1" x14ac:dyDescent="0.3">
      <c r="B94"/>
    </row>
    <row r="95" spans="2:15" ht="15.6" customHeight="1" x14ac:dyDescent="0.3">
      <c r="B95"/>
    </row>
    <row r="96" spans="2:15" ht="15.6" customHeight="1" x14ac:dyDescent="0.3">
      <c r="B96"/>
    </row>
    <row r="97" spans="1:3" ht="15.6" customHeight="1" x14ac:dyDescent="0.3">
      <c r="B97"/>
    </row>
    <row r="98" spans="1:3" ht="15.6" customHeight="1" x14ac:dyDescent="0.3">
      <c r="B98"/>
    </row>
    <row r="99" spans="1:3" ht="15.6" customHeight="1" x14ac:dyDescent="0.3">
      <c r="B99"/>
    </row>
    <row r="100" spans="1:3" ht="15.6" customHeight="1" x14ac:dyDescent="0.3">
      <c r="B100"/>
    </row>
    <row r="101" spans="1:3" ht="15.6" customHeight="1" x14ac:dyDescent="0.3">
      <c r="B101"/>
    </row>
    <row r="102" spans="1:3" ht="15.6" customHeight="1" x14ac:dyDescent="0.3">
      <c r="B102"/>
    </row>
    <row r="103" spans="1:3" ht="15.6" customHeight="1" x14ac:dyDescent="0.3"/>
    <row r="104" spans="1:3" ht="15.6" customHeight="1" x14ac:dyDescent="0.3"/>
    <row r="105" spans="1:3" ht="15.6" customHeight="1" x14ac:dyDescent="0.3">
      <c r="A105" s="24"/>
      <c r="B105" s="24"/>
    </row>
    <row r="106" spans="1:3" ht="15.6" customHeight="1" x14ac:dyDescent="0.3"/>
    <row r="107" spans="1:3" ht="15.6" customHeight="1" x14ac:dyDescent="0.3">
      <c r="B107" s="22" t="s">
        <v>87</v>
      </c>
      <c r="C107" s="22" t="s">
        <v>89</v>
      </c>
    </row>
    <row r="108" spans="1:3" ht="15.6" customHeight="1" x14ac:dyDescent="0.3">
      <c r="B108" s="23">
        <f>'1 Utsläpp'!$B$71</f>
        <v>46177</v>
      </c>
      <c r="C108" s="23">
        <f>'1 Utsläpp'!$C$71</f>
        <v>46177</v>
      </c>
    </row>
    <row r="109" spans="1:3" ht="15.6" customHeight="1" x14ac:dyDescent="0.3">
      <c r="B109" s="24"/>
      <c r="C109" s="24"/>
    </row>
    <row r="110" spans="1:3" ht="15.6" customHeight="1" x14ac:dyDescent="0.3">
      <c r="B110" s="22" t="s">
        <v>88</v>
      </c>
      <c r="C110" s="22" t="s">
        <v>90</v>
      </c>
    </row>
    <row r="111" spans="1:3" ht="15.6" customHeight="1" x14ac:dyDescent="0.3">
      <c r="B111" s="24" t="str">
        <f>'1 Utsläpp'!$B$74</f>
        <v>Environmental Accounts, Statistics Sweden</v>
      </c>
      <c r="C111" s="24" t="str">
        <f>'1 Utsläpp'!$C$74</f>
        <v>Miljöräkenskaperna, Statistiska centralbyrån (SCB)</v>
      </c>
    </row>
    <row r="112" spans="1:3" ht="15.6" customHeight="1" x14ac:dyDescent="0.3">
      <c r="C112" s="24"/>
    </row>
    <row r="113" spans="2:3" ht="15.6" customHeight="1" x14ac:dyDescent="0.3">
      <c r="B113" s="22" t="s">
        <v>34</v>
      </c>
      <c r="C113" s="22" t="s">
        <v>33</v>
      </c>
    </row>
    <row r="114" spans="2:3" ht="15.6" customHeight="1" x14ac:dyDescent="0.3">
      <c r="B114" s="25" t="str">
        <f>'1 Utsläpp'!$B$77</f>
        <v>Jonas Bergström, Statistics Sweden</v>
      </c>
      <c r="C114" s="25" t="str">
        <f>'1 Utsläpp'!$C$77</f>
        <v>Jonas Bergström, Statistiska centralbyrån (SCB)</v>
      </c>
    </row>
    <row r="115" spans="2:3" ht="15.6" customHeight="1" x14ac:dyDescent="0.3">
      <c r="B115" s="25" t="str">
        <f>'1 Utsläpp'!$B$78</f>
        <v>Telephone: +46 10 479 46 22</v>
      </c>
      <c r="C115" s="25" t="str">
        <f>'1 Utsläpp'!$C$78</f>
        <v>Telefon: 010 479 46 22</v>
      </c>
    </row>
    <row r="116" spans="2:3" ht="15.6" customHeight="1" x14ac:dyDescent="0.3">
      <c r="B116" s="25" t="str">
        <f>'1 Utsläpp'!$B$79</f>
        <v>e-post: jonas.bergstrom@scb.se / miljorakenskaper@scb.se</v>
      </c>
      <c r="C116" s="25" t="str">
        <f>'1 Utsläpp'!$C$79</f>
        <v>e-post: jonas.bergstrom@scb.se / miljorakenskaper@scb.se</v>
      </c>
    </row>
    <row r="117" spans="2:3" ht="15.6" customHeight="1" x14ac:dyDescent="0.3">
      <c r="B117" s="25"/>
    </row>
    <row r="118" spans="2:3" ht="15.6" customHeight="1" x14ac:dyDescent="0.3"/>
    <row r="119" spans="2:3" ht="15.6" customHeight="1" x14ac:dyDescent="0.3"/>
    <row r="120" spans="2:3" ht="15.6" customHeight="1" x14ac:dyDescent="0.3"/>
    <row r="121" spans="2:3" ht="15.6" customHeight="1" x14ac:dyDescent="0.3"/>
    <row r="122" spans="2:3" ht="15.6" customHeight="1" x14ac:dyDescent="0.3"/>
    <row r="123" spans="2:3" ht="15.6" customHeight="1" x14ac:dyDescent="0.3"/>
    <row r="124" spans="2:3" ht="15.6" customHeight="1" x14ac:dyDescent="0.3"/>
    <row r="125" spans="2:3" ht="15.6" customHeight="1" x14ac:dyDescent="0.3"/>
    <row r="126" spans="2:3" ht="15.6" customHeight="1" x14ac:dyDescent="0.3"/>
    <row r="127" spans="2:3" ht="15.6" customHeight="1" x14ac:dyDescent="0.3"/>
    <row r="128" spans="2:3" ht="15.6" customHeight="1" x14ac:dyDescent="0.3"/>
    <row r="129" spans="18:18" ht="15.6" customHeight="1" x14ac:dyDescent="0.3"/>
    <row r="130" spans="18:18" ht="15.6" customHeight="1" x14ac:dyDescent="0.3"/>
    <row r="131" spans="18:18" ht="15.6" customHeight="1" x14ac:dyDescent="0.3"/>
    <row r="133" spans="18:18" x14ac:dyDescent="0.3">
      <c r="R133" s="17"/>
    </row>
    <row r="134" spans="18:18" x14ac:dyDescent="0.3">
      <c r="R134" s="53"/>
    </row>
    <row r="135" spans="18:18" x14ac:dyDescent="0.3">
      <c r="R135" s="53"/>
    </row>
    <row r="136" spans="18:18" x14ac:dyDescent="0.3">
      <c r="R136" s="53"/>
    </row>
    <row r="148" spans="19:28" x14ac:dyDescent="0.3">
      <c r="S148" s="41"/>
      <c r="T148" s="41"/>
      <c r="U148" s="41"/>
      <c r="V148" s="41"/>
      <c r="W148" s="41"/>
      <c r="X148" s="41"/>
      <c r="Y148" s="41"/>
      <c r="AA148" s="41"/>
      <c r="AB148" s="41"/>
    </row>
    <row r="149" spans="19:28" x14ac:dyDescent="0.3">
      <c r="S149" s="41"/>
      <c r="T149" s="41"/>
      <c r="U149" s="41"/>
      <c r="V149" s="41"/>
      <c r="W149" s="41"/>
      <c r="X149" s="41"/>
      <c r="Y149" s="41"/>
      <c r="AA149" s="41"/>
      <c r="AB149" s="41"/>
    </row>
    <row r="150" spans="19:28" x14ac:dyDescent="0.3">
      <c r="AA150" s="41"/>
      <c r="AB150" s="41"/>
    </row>
    <row r="151" spans="19:28" x14ac:dyDescent="0.3">
      <c r="AA151" s="41"/>
      <c r="AB151" s="41"/>
    </row>
    <row r="152" spans="19:28" x14ac:dyDescent="0.3">
      <c r="AA152" s="41"/>
      <c r="AB152" s="41"/>
    </row>
    <row r="153" spans="19:28" x14ac:dyDescent="0.3">
      <c r="AA153" s="41"/>
      <c r="AB153" s="41"/>
    </row>
    <row r="154" spans="19:28" x14ac:dyDescent="0.3">
      <c r="AA154" s="41"/>
      <c r="AB154" s="41"/>
    </row>
    <row r="155" spans="19:28" x14ac:dyDescent="0.3">
      <c r="AA155" s="41"/>
      <c r="AB155" s="41"/>
    </row>
    <row r="156" spans="19:28" x14ac:dyDescent="0.3">
      <c r="AA156" s="41"/>
      <c r="AB156" s="41"/>
    </row>
    <row r="157" spans="19:28" x14ac:dyDescent="0.3">
      <c r="AA157" s="41"/>
      <c r="AB157" s="41"/>
    </row>
    <row r="158" spans="19:28" x14ac:dyDescent="0.3">
      <c r="AA158" s="41"/>
      <c r="AB158" s="41"/>
    </row>
    <row r="159" spans="19:28" x14ac:dyDescent="0.3">
      <c r="AA159" s="41"/>
      <c r="AB159" s="41"/>
    </row>
    <row r="160" spans="19:28" x14ac:dyDescent="0.3">
      <c r="AA160" s="41"/>
      <c r="AB160" s="41"/>
    </row>
    <row r="161" spans="27:28" x14ac:dyDescent="0.3">
      <c r="AA161" s="41"/>
      <c r="AB161" s="41"/>
    </row>
    <row r="162" spans="27:28" x14ac:dyDescent="0.3">
      <c r="AA162" s="41"/>
      <c r="AB162" s="41"/>
    </row>
    <row r="163" spans="27:28" x14ac:dyDescent="0.3">
      <c r="AA163" s="41"/>
      <c r="AB163" s="41"/>
    </row>
    <row r="164" spans="27:28" x14ac:dyDescent="0.3">
      <c r="AA164" s="41"/>
      <c r="AB164" s="41"/>
    </row>
    <row r="165" spans="27:28" x14ac:dyDescent="0.3">
      <c r="AA165" s="41"/>
      <c r="AB165" s="41"/>
    </row>
    <row r="166" spans="27:28" x14ac:dyDescent="0.3">
      <c r="AA166" s="41"/>
      <c r="AB166" s="41"/>
    </row>
    <row r="167" spans="27:28" x14ac:dyDescent="0.3">
      <c r="AA167" s="41"/>
      <c r="AB167" s="41"/>
    </row>
    <row r="168" spans="27:28" x14ac:dyDescent="0.3">
      <c r="AA168" s="41"/>
      <c r="AB168" s="41"/>
    </row>
    <row r="169" spans="27:28" x14ac:dyDescent="0.3">
      <c r="AA169" s="41"/>
      <c r="AB169" s="41"/>
    </row>
    <row r="170" spans="27:28" x14ac:dyDescent="0.3">
      <c r="AA170" s="41"/>
      <c r="AB170" s="41"/>
    </row>
    <row r="171" spans="27:28" x14ac:dyDescent="0.3">
      <c r="AA171" s="41"/>
      <c r="AB171" s="41"/>
    </row>
    <row r="172" spans="27:28" x14ac:dyDescent="0.3">
      <c r="AA172" s="41"/>
      <c r="AB172" s="41"/>
    </row>
    <row r="173" spans="27:28" x14ac:dyDescent="0.3">
      <c r="AA173" s="41"/>
      <c r="AB173" s="41"/>
    </row>
    <row r="174" spans="27:28" x14ac:dyDescent="0.3">
      <c r="AA174" s="41"/>
      <c r="AB174" s="41"/>
    </row>
    <row r="175" spans="27:28" x14ac:dyDescent="0.3">
      <c r="AA175" s="41"/>
      <c r="AB175" s="41"/>
    </row>
    <row r="176" spans="27:28" x14ac:dyDescent="0.3">
      <c r="AA176" s="41"/>
      <c r="AB176" s="41"/>
    </row>
    <row r="177" spans="27:28" x14ac:dyDescent="0.3">
      <c r="AA177" s="41"/>
      <c r="AB177" s="41"/>
    </row>
    <row r="178" spans="27:28" x14ac:dyDescent="0.3">
      <c r="AA178" s="41"/>
      <c r="AB178" s="41"/>
    </row>
    <row r="179" spans="27:28" x14ac:dyDescent="0.3">
      <c r="AA179" s="41"/>
      <c r="AB179" s="41"/>
    </row>
    <row r="180" spans="27:28" x14ac:dyDescent="0.3">
      <c r="AA180" s="41"/>
      <c r="AB180" s="41"/>
    </row>
    <row r="181" spans="27:28" x14ac:dyDescent="0.3">
      <c r="AA181" s="41"/>
      <c r="AB181" s="41"/>
    </row>
    <row r="182" spans="27:28" x14ac:dyDescent="0.3">
      <c r="AA182" s="41"/>
      <c r="AB182" s="41"/>
    </row>
    <row r="183" spans="27:28" x14ac:dyDescent="0.3">
      <c r="AA183" s="41"/>
      <c r="AB183" s="41"/>
    </row>
    <row r="184" spans="27:28" x14ac:dyDescent="0.3">
      <c r="AA184" s="41"/>
      <c r="AB184" s="41"/>
    </row>
    <row r="185" spans="27:28" x14ac:dyDescent="0.3">
      <c r="AA185" s="41"/>
      <c r="AB185" s="41"/>
    </row>
    <row r="186" spans="27:28" x14ac:dyDescent="0.3">
      <c r="AA186" s="41"/>
      <c r="AB186" s="41"/>
    </row>
    <row r="187" spans="27:28" x14ac:dyDescent="0.3">
      <c r="AA187" s="41"/>
      <c r="AB187" s="41"/>
    </row>
    <row r="188" spans="27:28" x14ac:dyDescent="0.3">
      <c r="AA188" s="41"/>
      <c r="AB188" s="41"/>
    </row>
    <row r="189" spans="27:28" x14ac:dyDescent="0.3">
      <c r="AA189" s="41"/>
      <c r="AB189" s="41"/>
    </row>
    <row r="190" spans="27:28" x14ac:dyDescent="0.3">
      <c r="AA190" s="41"/>
      <c r="AB190" s="41"/>
    </row>
    <row r="191" spans="27:28" x14ac:dyDescent="0.3">
      <c r="AA191" s="41"/>
      <c r="AB191" s="41"/>
    </row>
    <row r="192" spans="27:28" x14ac:dyDescent="0.3">
      <c r="AA192" s="41"/>
      <c r="AB192" s="41"/>
    </row>
    <row r="193" spans="26:28" x14ac:dyDescent="0.3">
      <c r="AA193" s="41"/>
      <c r="AB193" s="41"/>
    </row>
    <row r="194" spans="26:28" x14ac:dyDescent="0.3">
      <c r="AA194" s="41"/>
      <c r="AB194" s="41"/>
    </row>
    <row r="195" spans="26:28" x14ac:dyDescent="0.3">
      <c r="AA195" s="41"/>
      <c r="AB195" s="41"/>
    </row>
    <row r="196" spans="26:28" x14ac:dyDescent="0.3">
      <c r="AA196" s="41"/>
      <c r="AB196" s="41"/>
    </row>
    <row r="197" spans="26:28" x14ac:dyDescent="0.3">
      <c r="AA197" s="41"/>
      <c r="AB197" s="41"/>
    </row>
    <row r="198" spans="26:28" x14ac:dyDescent="0.3">
      <c r="AA198" s="41"/>
      <c r="AB198" s="41"/>
    </row>
    <row r="199" spans="26:28" x14ac:dyDescent="0.3">
      <c r="AA199" s="41"/>
      <c r="AB199" s="41"/>
    </row>
    <row r="200" spans="26:28" x14ac:dyDescent="0.3">
      <c r="AA200" s="41"/>
      <c r="AB200" s="41"/>
    </row>
    <row r="201" spans="26:28" x14ac:dyDescent="0.3">
      <c r="AA201" s="41"/>
      <c r="AB201" s="41"/>
    </row>
    <row r="202" spans="26:28" x14ac:dyDescent="0.3">
      <c r="AA202" s="41"/>
      <c r="AB202" s="41"/>
    </row>
    <row r="203" spans="26:28" x14ac:dyDescent="0.3">
      <c r="AA203" s="41"/>
      <c r="AB203" s="41"/>
    </row>
    <row r="204" spans="26:28" x14ac:dyDescent="0.3">
      <c r="AA204" s="41"/>
      <c r="AB204" s="41"/>
    </row>
    <row r="205" spans="26:28" x14ac:dyDescent="0.3">
      <c r="AA205" s="41"/>
      <c r="AB205" s="41"/>
    </row>
    <row r="206" spans="26:28" x14ac:dyDescent="0.3">
      <c r="AA206" s="41"/>
      <c r="AB206" s="41"/>
    </row>
    <row r="207" spans="26:28" x14ac:dyDescent="0.3">
      <c r="Z207" s="41"/>
      <c r="AA207" s="41"/>
      <c r="AB207" s="41"/>
    </row>
    <row r="208" spans="26:28" x14ac:dyDescent="0.3">
      <c r="Z208" s="41"/>
      <c r="AA208" s="41"/>
      <c r="AB208" s="41"/>
    </row>
    <row r="209" spans="26:28" x14ac:dyDescent="0.3">
      <c r="Z209" s="41"/>
      <c r="AA209" s="41"/>
      <c r="AB209" s="41"/>
    </row>
    <row r="210" spans="26:28" x14ac:dyDescent="0.3">
      <c r="Z210" s="41"/>
      <c r="AA210" s="41"/>
      <c r="AB210" s="41"/>
    </row>
    <row r="211" spans="26:28" x14ac:dyDescent="0.3">
      <c r="Z211" s="41"/>
      <c r="AA211" s="41"/>
      <c r="AB211" s="41"/>
    </row>
    <row r="212" spans="26:28" x14ac:dyDescent="0.3">
      <c r="Z212" s="41"/>
      <c r="AA212" s="41"/>
      <c r="AB212" s="41"/>
    </row>
    <row r="213" spans="26:28" x14ac:dyDescent="0.3">
      <c r="Z213" s="41"/>
      <c r="AA213" s="41"/>
      <c r="AB213" s="41"/>
    </row>
  </sheetData>
  <mergeCells count="8">
    <mergeCell ref="K8:K9"/>
    <mergeCell ref="L8:L9"/>
    <mergeCell ref="D7:F7"/>
    <mergeCell ref="G7:I7"/>
    <mergeCell ref="E9:F9"/>
    <mergeCell ref="H9:I9"/>
    <mergeCell ref="H8:I8"/>
    <mergeCell ref="E8:F8"/>
  </mergeCells>
  <phoneticPr fontId="44" type="noConversion"/>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CW82"/>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21875" defaultRowHeight="12.6" x14ac:dyDescent="0.25"/>
  <cols>
    <col min="1" max="1" width="1.77734375" customWidth="1"/>
    <col min="2" max="3" width="72.77734375" customWidth="1"/>
    <col min="4" max="92" width="9.21875" customWidth="1"/>
  </cols>
  <sheetData>
    <row r="1" spans="1:101" s="1" customFormat="1" ht="15.75" customHeight="1" x14ac:dyDescent="0.25">
      <c r="A1"/>
      <c r="B1" s="257" t="s">
        <v>162</v>
      </c>
      <c r="C1" s="109"/>
    </row>
    <row r="2" spans="1:101" s="1" customFormat="1" ht="15.75" customHeight="1" x14ac:dyDescent="0.25">
      <c r="A2"/>
      <c r="B2" s="122"/>
      <c r="C2" s="109"/>
      <c r="D2" s="98" t="s">
        <v>182</v>
      </c>
      <c r="E2" s="102"/>
      <c r="F2" s="99"/>
      <c r="G2" s="99"/>
      <c r="H2" s="99"/>
      <c r="I2" s="99"/>
      <c r="J2" s="99"/>
      <c r="K2" s="99"/>
      <c r="L2" s="99"/>
      <c r="M2" s="99"/>
      <c r="N2" s="99"/>
      <c r="O2" s="99"/>
      <c r="P2" s="99"/>
      <c r="Q2" s="99"/>
      <c r="R2" s="99"/>
      <c r="S2" s="99"/>
      <c r="T2" s="99"/>
      <c r="U2" s="100"/>
      <c r="V2" s="98" t="s">
        <v>364</v>
      </c>
      <c r="W2" s="99"/>
      <c r="X2" s="99"/>
      <c r="Y2" s="99"/>
      <c r="Z2" s="99"/>
      <c r="AA2" s="99"/>
      <c r="AB2" s="99"/>
      <c r="AC2" s="99"/>
      <c r="AD2" s="99"/>
      <c r="AE2" s="99"/>
      <c r="AF2" s="99"/>
      <c r="AG2" s="99"/>
      <c r="AH2" s="99"/>
      <c r="AI2" s="99"/>
      <c r="AJ2" s="99"/>
      <c r="AK2" s="99"/>
      <c r="AL2" s="99"/>
      <c r="AM2" s="99"/>
      <c r="AN2" s="98" t="s">
        <v>190</v>
      </c>
      <c r="AO2" s="99"/>
      <c r="AP2" s="99"/>
      <c r="AQ2" s="99"/>
      <c r="AR2" s="99"/>
      <c r="AS2" s="99"/>
      <c r="AT2" s="99"/>
      <c r="AU2" s="99"/>
      <c r="AV2" s="99"/>
      <c r="AW2" s="99"/>
      <c r="AX2" s="99"/>
      <c r="AY2" s="99"/>
      <c r="AZ2" s="99"/>
      <c r="BA2" s="99"/>
      <c r="BB2" s="99"/>
      <c r="BC2" s="99"/>
      <c r="BD2" s="99"/>
      <c r="BE2" s="96"/>
      <c r="BF2" s="98" t="s">
        <v>402</v>
      </c>
      <c r="BG2" s="99"/>
      <c r="BH2" s="99"/>
      <c r="BI2" s="99"/>
      <c r="BJ2" s="99"/>
      <c r="BK2" s="99"/>
      <c r="BL2" s="99"/>
      <c r="BM2" s="99"/>
      <c r="BN2" s="99"/>
      <c r="BO2" s="99"/>
      <c r="BP2" s="99"/>
      <c r="BQ2" s="99"/>
      <c r="BR2" s="99"/>
      <c r="BS2" s="99"/>
      <c r="BT2" s="99"/>
      <c r="BU2" s="99"/>
      <c r="BV2" s="99"/>
      <c r="BW2" s="96"/>
      <c r="BX2" s="98" t="s">
        <v>194</v>
      </c>
      <c r="BY2" s="99"/>
      <c r="BZ2" s="99"/>
      <c r="CA2" s="99"/>
      <c r="CB2" s="99"/>
      <c r="CC2" s="99"/>
      <c r="CD2" s="99"/>
      <c r="CE2" s="99"/>
      <c r="CF2" s="99"/>
      <c r="CG2" s="99"/>
      <c r="CH2" s="99"/>
      <c r="CI2" s="99"/>
      <c r="CJ2" s="99"/>
      <c r="CK2" s="99"/>
      <c r="CL2" s="99"/>
      <c r="CM2" s="99"/>
      <c r="CN2" s="99"/>
      <c r="CO2" s="100"/>
    </row>
    <row r="3" spans="1:101" s="1" customFormat="1" ht="15.75" customHeight="1" x14ac:dyDescent="0.25">
      <c r="A3"/>
      <c r="B3" s="127" t="s">
        <v>101</v>
      </c>
      <c r="C3" s="127" t="s">
        <v>25</v>
      </c>
    </row>
    <row r="4" spans="1:101" s="17" customFormat="1" ht="15.75" customHeight="1" x14ac:dyDescent="0.3">
      <c r="A4"/>
      <c r="B4" s="127" t="s">
        <v>102</v>
      </c>
      <c r="C4" s="127" t="s">
        <v>27</v>
      </c>
      <c r="D4" s="101" t="s">
        <v>353</v>
      </c>
      <c r="E4" s="103"/>
      <c r="F4" s="104"/>
      <c r="G4" s="104"/>
      <c r="H4" s="104"/>
      <c r="I4" s="104"/>
      <c r="J4" s="104"/>
      <c r="K4" s="104"/>
      <c r="L4" s="104"/>
      <c r="M4" s="104"/>
      <c r="N4" s="104"/>
      <c r="O4" s="104"/>
      <c r="P4" s="104"/>
      <c r="Q4" s="104"/>
      <c r="R4" s="104"/>
      <c r="S4" s="104"/>
      <c r="T4" s="104"/>
      <c r="U4" s="105"/>
      <c r="V4" s="98" t="s">
        <v>363</v>
      </c>
      <c r="W4" s="99"/>
      <c r="X4" s="99"/>
      <c r="Y4" s="99"/>
      <c r="Z4" s="99"/>
      <c r="AA4" s="99"/>
      <c r="AB4" s="99"/>
      <c r="AC4" s="99"/>
      <c r="AD4" s="99"/>
      <c r="AE4" s="99"/>
      <c r="AF4" s="99"/>
      <c r="AG4" s="99"/>
      <c r="AH4" s="99"/>
      <c r="AI4" s="99"/>
      <c r="AJ4" s="99"/>
      <c r="AK4" s="99"/>
      <c r="AL4" s="99"/>
      <c r="AM4" s="99"/>
      <c r="AN4" s="98" t="s">
        <v>218</v>
      </c>
      <c r="AO4" s="99"/>
      <c r="AP4" s="99"/>
      <c r="AQ4" s="99"/>
      <c r="AR4" s="99"/>
      <c r="AS4" s="99"/>
      <c r="AT4" s="99"/>
      <c r="AU4" s="99"/>
      <c r="AV4" s="99"/>
      <c r="AW4" s="99"/>
      <c r="AX4" s="99"/>
      <c r="AY4" s="99"/>
      <c r="AZ4" s="99"/>
      <c r="BA4" s="99"/>
      <c r="BB4" s="99"/>
      <c r="BC4" s="99"/>
      <c r="BD4" s="99"/>
      <c r="BE4" s="96"/>
      <c r="BF4" s="98" t="s">
        <v>401</v>
      </c>
      <c r="BG4" s="99"/>
      <c r="BH4" s="99"/>
      <c r="BI4" s="99"/>
      <c r="BJ4" s="99"/>
      <c r="BK4" s="99"/>
      <c r="BL4" s="99"/>
      <c r="BM4" s="99"/>
      <c r="BN4" s="99"/>
      <c r="BO4" s="99"/>
      <c r="BP4" s="99"/>
      <c r="BQ4" s="99"/>
      <c r="BR4" s="99"/>
      <c r="BS4" s="99"/>
      <c r="BT4" s="99"/>
      <c r="BU4" s="99"/>
      <c r="BV4" s="99"/>
      <c r="BW4" s="96"/>
      <c r="BX4" s="98" t="s">
        <v>185</v>
      </c>
      <c r="BY4" s="99"/>
      <c r="BZ4" s="99"/>
      <c r="CA4" s="99"/>
      <c r="CB4" s="99"/>
      <c r="CC4" s="99"/>
      <c r="CD4" s="99"/>
      <c r="CE4" s="99"/>
      <c r="CF4" s="99"/>
      <c r="CG4" s="99"/>
      <c r="CH4" s="99"/>
      <c r="CI4" s="99"/>
      <c r="CJ4" s="99"/>
      <c r="CK4" s="99"/>
      <c r="CL4" s="99"/>
      <c r="CM4" s="99"/>
      <c r="CN4" s="99"/>
      <c r="CO4" s="100"/>
    </row>
    <row r="5" spans="1:101" s="17" customFormat="1" ht="15.75" customHeight="1" x14ac:dyDescent="0.3">
      <c r="A5"/>
      <c r="B5" s="202" t="s">
        <v>103</v>
      </c>
      <c r="C5" s="203" t="s">
        <v>21</v>
      </c>
      <c r="D5" s="204" t="s">
        <v>271</v>
      </c>
      <c r="E5" s="204" t="s">
        <v>272</v>
      </c>
      <c r="F5" s="204" t="s">
        <v>273</v>
      </c>
      <c r="G5" s="204" t="s">
        <v>274</v>
      </c>
      <c r="H5" s="204" t="s">
        <v>275</v>
      </c>
      <c r="I5" s="204" t="s">
        <v>276</v>
      </c>
      <c r="J5" s="204" t="s">
        <v>277</v>
      </c>
      <c r="K5" s="204" t="s">
        <v>278</v>
      </c>
      <c r="L5" s="204" t="s">
        <v>279</v>
      </c>
      <c r="M5" s="204" t="s">
        <v>280</v>
      </c>
      <c r="N5" s="204" t="s">
        <v>281</v>
      </c>
      <c r="O5" s="204" t="s">
        <v>282</v>
      </c>
      <c r="P5" s="204" t="s">
        <v>283</v>
      </c>
      <c r="Q5" s="204" t="s">
        <v>284</v>
      </c>
      <c r="R5" s="204" t="s">
        <v>285</v>
      </c>
      <c r="S5" s="204" t="s">
        <v>286</v>
      </c>
      <c r="T5" s="204" t="s">
        <v>400</v>
      </c>
      <c r="U5" s="204" t="s">
        <v>397</v>
      </c>
      <c r="V5" s="209" t="str">
        <f>D5</f>
        <v>2008</v>
      </c>
      <c r="W5" s="204" t="str">
        <f>E5</f>
        <v>2009</v>
      </c>
      <c r="X5" s="204" t="str">
        <f t="shared" ref="X5:AL5" si="0">F5</f>
        <v>2010</v>
      </c>
      <c r="Y5" s="204" t="str">
        <f t="shared" si="0"/>
        <v>2011</v>
      </c>
      <c r="Z5" s="204" t="str">
        <f t="shared" si="0"/>
        <v>2012</v>
      </c>
      <c r="AA5" s="204" t="str">
        <f t="shared" si="0"/>
        <v>2013</v>
      </c>
      <c r="AB5" s="204" t="str">
        <f t="shared" si="0"/>
        <v>2014</v>
      </c>
      <c r="AC5" s="204" t="str">
        <f t="shared" si="0"/>
        <v>2015</v>
      </c>
      <c r="AD5" s="204" t="str">
        <f t="shared" si="0"/>
        <v>2016</v>
      </c>
      <c r="AE5" s="204" t="str">
        <f t="shared" si="0"/>
        <v>2017</v>
      </c>
      <c r="AF5" s="204" t="str">
        <f t="shared" si="0"/>
        <v>2018</v>
      </c>
      <c r="AG5" s="204" t="str">
        <f t="shared" si="0"/>
        <v>2019</v>
      </c>
      <c r="AH5" s="204" t="str">
        <f t="shared" si="0"/>
        <v>2020</v>
      </c>
      <c r="AI5" s="204" t="str">
        <f t="shared" si="0"/>
        <v>2021</v>
      </c>
      <c r="AJ5" s="204" t="str">
        <f t="shared" si="0"/>
        <v>2022</v>
      </c>
      <c r="AK5" s="204" t="str">
        <f t="shared" si="0"/>
        <v>2023</v>
      </c>
      <c r="AL5" s="204" t="str">
        <f t="shared" si="0"/>
        <v>2024</v>
      </c>
      <c r="AM5" s="204" t="str">
        <f>U5</f>
        <v>2025***</v>
      </c>
      <c r="AN5" s="209" t="str">
        <f>D5</f>
        <v>2008</v>
      </c>
      <c r="AO5" s="204" t="str">
        <f>E5</f>
        <v>2009</v>
      </c>
      <c r="AP5" s="204" t="str">
        <f t="shared" ref="AP5:BD5" si="1">F5</f>
        <v>2010</v>
      </c>
      <c r="AQ5" s="204" t="str">
        <f t="shared" si="1"/>
        <v>2011</v>
      </c>
      <c r="AR5" s="204" t="str">
        <f t="shared" si="1"/>
        <v>2012</v>
      </c>
      <c r="AS5" s="204" t="str">
        <f t="shared" si="1"/>
        <v>2013</v>
      </c>
      <c r="AT5" s="204" t="str">
        <f t="shared" si="1"/>
        <v>2014</v>
      </c>
      <c r="AU5" s="204" t="str">
        <f t="shared" si="1"/>
        <v>2015</v>
      </c>
      <c r="AV5" s="204" t="str">
        <f t="shared" si="1"/>
        <v>2016</v>
      </c>
      <c r="AW5" s="204" t="str">
        <f t="shared" si="1"/>
        <v>2017</v>
      </c>
      <c r="AX5" s="204" t="str">
        <f t="shared" si="1"/>
        <v>2018</v>
      </c>
      <c r="AY5" s="204" t="str">
        <f t="shared" si="1"/>
        <v>2019</v>
      </c>
      <c r="AZ5" s="204" t="str">
        <f t="shared" si="1"/>
        <v>2020</v>
      </c>
      <c r="BA5" s="204" t="str">
        <f t="shared" si="1"/>
        <v>2021</v>
      </c>
      <c r="BB5" s="204" t="str">
        <f t="shared" si="1"/>
        <v>2022</v>
      </c>
      <c r="BC5" s="204" t="str">
        <f t="shared" si="1"/>
        <v>2023</v>
      </c>
      <c r="BD5" s="204" t="str">
        <f t="shared" si="1"/>
        <v>2024</v>
      </c>
      <c r="BE5" s="210" t="str">
        <f>U5</f>
        <v>2025***</v>
      </c>
      <c r="BF5" s="209" t="s">
        <v>271</v>
      </c>
      <c r="BG5" s="204" t="s">
        <v>272</v>
      </c>
      <c r="BH5" s="204" t="s">
        <v>273</v>
      </c>
      <c r="BI5" s="204" t="s">
        <v>274</v>
      </c>
      <c r="BJ5" s="204" t="s">
        <v>275</v>
      </c>
      <c r="BK5" s="204" t="s">
        <v>276</v>
      </c>
      <c r="BL5" s="204" t="s">
        <v>277</v>
      </c>
      <c r="BM5" s="204" t="s">
        <v>278</v>
      </c>
      <c r="BN5" s="204" t="s">
        <v>279</v>
      </c>
      <c r="BO5" s="204" t="s">
        <v>280</v>
      </c>
      <c r="BP5" s="204" t="s">
        <v>281</v>
      </c>
      <c r="BQ5" s="204" t="s">
        <v>282</v>
      </c>
      <c r="BR5" s="204" t="s">
        <v>283</v>
      </c>
      <c r="BS5" s="204" t="s">
        <v>284</v>
      </c>
      <c r="BT5" s="204" t="s">
        <v>285</v>
      </c>
      <c r="BU5" s="204" t="s">
        <v>286</v>
      </c>
      <c r="BV5" s="204" t="s">
        <v>400</v>
      </c>
      <c r="BW5" s="204" t="str">
        <f>U5</f>
        <v>2025***</v>
      </c>
      <c r="BX5" s="209" t="s">
        <v>271</v>
      </c>
      <c r="BY5" s="204" t="s">
        <v>272</v>
      </c>
      <c r="BZ5" s="204" t="s">
        <v>273</v>
      </c>
      <c r="CA5" s="204" t="s">
        <v>274</v>
      </c>
      <c r="CB5" s="204" t="s">
        <v>275</v>
      </c>
      <c r="CC5" s="204" t="s">
        <v>276</v>
      </c>
      <c r="CD5" s="204" t="s">
        <v>277</v>
      </c>
      <c r="CE5" s="204" t="s">
        <v>278</v>
      </c>
      <c r="CF5" s="204" t="s">
        <v>279</v>
      </c>
      <c r="CG5" s="204" t="s">
        <v>280</v>
      </c>
      <c r="CH5" s="204" t="s">
        <v>281</v>
      </c>
      <c r="CI5" s="204" t="s">
        <v>282</v>
      </c>
      <c r="CJ5" s="204" t="s">
        <v>283</v>
      </c>
      <c r="CK5" s="204" t="s">
        <v>284</v>
      </c>
      <c r="CL5" s="204" t="s">
        <v>285</v>
      </c>
      <c r="CM5" s="204" t="s">
        <v>286</v>
      </c>
      <c r="CN5" s="204" t="s">
        <v>400</v>
      </c>
      <c r="CO5" s="204" t="s">
        <v>403</v>
      </c>
    </row>
    <row r="6" spans="1:101" s="16" customFormat="1" ht="15.75" customHeight="1" x14ac:dyDescent="0.3">
      <c r="A6"/>
      <c r="B6" s="130" t="s">
        <v>104</v>
      </c>
      <c r="C6" s="116" t="s">
        <v>35</v>
      </c>
      <c r="D6" s="140">
        <v>8904.75</v>
      </c>
      <c r="E6" s="141">
        <v>8570.91</v>
      </c>
      <c r="F6" s="141">
        <v>8787.2000000000007</v>
      </c>
      <c r="G6" s="141">
        <v>8769.77</v>
      </c>
      <c r="H6" s="141">
        <v>8620.7000000000007</v>
      </c>
      <c r="I6" s="141">
        <v>8597.07</v>
      </c>
      <c r="J6" s="141">
        <v>8578.58</v>
      </c>
      <c r="K6" s="141">
        <v>8561.02</v>
      </c>
      <c r="L6" s="141">
        <v>8389</v>
      </c>
      <c r="M6" s="141">
        <v>8441.14</v>
      </c>
      <c r="N6" s="141">
        <v>8069.2</v>
      </c>
      <c r="O6" s="141">
        <v>8123.81</v>
      </c>
      <c r="P6" s="141">
        <v>8151.18</v>
      </c>
      <c r="Q6" s="141">
        <v>8029.52</v>
      </c>
      <c r="R6" s="141">
        <v>7934.48</v>
      </c>
      <c r="S6" s="141">
        <v>7784.68</v>
      </c>
      <c r="T6" s="141">
        <v>8211.16</v>
      </c>
      <c r="U6" s="145">
        <v>8344.4</v>
      </c>
      <c r="V6" s="152">
        <f>(D6*1000)/BF6</f>
        <v>99.366735479551409</v>
      </c>
      <c r="W6" s="152">
        <f t="shared" ref="W6:AM20" si="2">(E6*1000)/BG6</f>
        <v>91.548033581850419</v>
      </c>
      <c r="X6" s="152">
        <f t="shared" si="2"/>
        <v>93.474884581835198</v>
      </c>
      <c r="Y6" s="152">
        <f t="shared" si="2"/>
        <v>89.043141873711789</v>
      </c>
      <c r="Z6" s="152">
        <f t="shared" si="2"/>
        <v>86.597554972927909</v>
      </c>
      <c r="AA6" s="152">
        <f t="shared" si="2"/>
        <v>81.014248289639838</v>
      </c>
      <c r="AB6" s="152">
        <f t="shared" si="2"/>
        <v>73.43228645044212</v>
      </c>
      <c r="AC6" s="152">
        <f>(K6*1000)/BM6</f>
        <v>70.885801344682548</v>
      </c>
      <c r="AD6" s="152">
        <f t="shared" si="2"/>
        <v>69.672607677358272</v>
      </c>
      <c r="AE6" s="152">
        <f t="shared" si="2"/>
        <v>67.5702026832314</v>
      </c>
      <c r="AF6" s="152">
        <f t="shared" si="2"/>
        <v>73.659707705368476</v>
      </c>
      <c r="AG6" s="152">
        <f t="shared" si="2"/>
        <v>68.663714046639001</v>
      </c>
      <c r="AH6" s="152">
        <f t="shared" si="2"/>
        <v>70.67701378652562</v>
      </c>
      <c r="AI6" s="152">
        <f t="shared" si="2"/>
        <v>70.428825794454823</v>
      </c>
      <c r="AJ6" s="152">
        <f t="shared" si="2"/>
        <v>64.450328974088208</v>
      </c>
      <c r="AK6" s="152">
        <f t="shared" si="2"/>
        <v>67.163736131002707</v>
      </c>
      <c r="AL6" s="152">
        <f t="shared" si="2"/>
        <v>79.793596035178084</v>
      </c>
      <c r="AM6" s="152">
        <f t="shared" si="2"/>
        <v>81.864827477950342</v>
      </c>
      <c r="AN6" s="205">
        <f>(D6*1000)/(BX6*1000)</f>
        <v>79.29430097951915</v>
      </c>
      <c r="AO6" s="206">
        <f>(E6*1000)/(BY6*1000)</f>
        <v>76.185866666666669</v>
      </c>
      <c r="AP6" s="206">
        <f t="shared" ref="AP6:BE21" si="3">(F6*1000)/(BZ6*1000)</f>
        <v>75.297343616109686</v>
      </c>
      <c r="AQ6" s="206">
        <f t="shared" si="3"/>
        <v>68.621048513302028</v>
      </c>
      <c r="AR6" s="206">
        <f t="shared" si="3"/>
        <v>65.457099468488991</v>
      </c>
      <c r="AS6" s="206">
        <f t="shared" si="3"/>
        <v>64.78575734740015</v>
      </c>
      <c r="AT6" s="206">
        <f t="shared" si="3"/>
        <v>64.307196401799104</v>
      </c>
      <c r="AU6" s="206">
        <f t="shared" si="3"/>
        <v>64.660271903323263</v>
      </c>
      <c r="AV6" s="206">
        <f t="shared" si="3"/>
        <v>65.182595182595193</v>
      </c>
      <c r="AW6" s="206">
        <f t="shared" si="3"/>
        <v>64.240030441400307</v>
      </c>
      <c r="AX6" s="206">
        <f t="shared" si="3"/>
        <v>61.691131498470938</v>
      </c>
      <c r="AY6" s="206">
        <f t="shared" si="3"/>
        <v>60.490022338049144</v>
      </c>
      <c r="AZ6" s="206">
        <f t="shared" si="3"/>
        <v>59.28130909090909</v>
      </c>
      <c r="BA6" s="206">
        <f t="shared" si="3"/>
        <v>58.142795076031859</v>
      </c>
      <c r="BB6" s="206">
        <f t="shared" si="3"/>
        <v>57.330057803468208</v>
      </c>
      <c r="BC6" s="206">
        <f t="shared" si="3"/>
        <v>56.166522366522365</v>
      </c>
      <c r="BD6" s="206">
        <f t="shared" si="3"/>
        <v>63.751242236024837</v>
      </c>
      <c r="BE6" s="206">
        <f>(U6*1000)/(CO6*1000)</f>
        <v>63.649122807017541</v>
      </c>
      <c r="BF6" s="144">
        <v>89615</v>
      </c>
      <c r="BG6" s="142">
        <v>93622</v>
      </c>
      <c r="BH6" s="142">
        <v>94006</v>
      </c>
      <c r="BI6" s="142">
        <v>98489</v>
      </c>
      <c r="BJ6" s="142">
        <v>99549</v>
      </c>
      <c r="BK6" s="142">
        <v>106118</v>
      </c>
      <c r="BL6" s="142">
        <v>116823</v>
      </c>
      <c r="BM6" s="142">
        <v>120772</v>
      </c>
      <c r="BN6" s="142">
        <v>120406</v>
      </c>
      <c r="BO6" s="142">
        <v>124924</v>
      </c>
      <c r="BP6" s="142">
        <v>109547</v>
      </c>
      <c r="BQ6" s="142">
        <v>118313</v>
      </c>
      <c r="BR6" s="142">
        <v>115330</v>
      </c>
      <c r="BS6" s="142">
        <v>114009</v>
      </c>
      <c r="BT6" s="142">
        <v>123110</v>
      </c>
      <c r="BU6" s="142">
        <v>115906</v>
      </c>
      <c r="BV6" s="141">
        <v>102905</v>
      </c>
      <c r="BW6" s="143">
        <v>101929</v>
      </c>
      <c r="BX6" s="141">
        <v>112.3</v>
      </c>
      <c r="BY6" s="141">
        <v>112.5</v>
      </c>
      <c r="BZ6" s="141">
        <v>116.7</v>
      </c>
      <c r="CA6" s="141">
        <v>127.8</v>
      </c>
      <c r="CB6" s="141">
        <v>131.69999999999999</v>
      </c>
      <c r="CC6" s="141">
        <v>132.69999999999999</v>
      </c>
      <c r="CD6" s="141">
        <v>133.4</v>
      </c>
      <c r="CE6" s="141">
        <v>132.4</v>
      </c>
      <c r="CF6" s="141">
        <v>128.69999999999999</v>
      </c>
      <c r="CG6" s="141">
        <v>131.4</v>
      </c>
      <c r="CH6" s="141">
        <v>130.80000000000001</v>
      </c>
      <c r="CI6" s="141">
        <v>134.30000000000001</v>
      </c>
      <c r="CJ6" s="141">
        <v>137.5</v>
      </c>
      <c r="CK6" s="141">
        <v>138.1</v>
      </c>
      <c r="CL6" s="141">
        <v>138.4</v>
      </c>
      <c r="CM6" s="141">
        <v>138.6</v>
      </c>
      <c r="CN6" s="141">
        <v>128.80000000000001</v>
      </c>
      <c r="CO6" s="145">
        <v>131.1</v>
      </c>
      <c r="CP6" s="32"/>
      <c r="CQ6" s="32"/>
      <c r="CR6" s="32"/>
      <c r="CT6" s="31"/>
      <c r="CU6" s="31"/>
      <c r="CV6" s="31"/>
      <c r="CW6" s="31"/>
    </row>
    <row r="7" spans="1:101" s="16" customFormat="1" ht="15.75" customHeight="1" x14ac:dyDescent="0.3">
      <c r="A7"/>
      <c r="B7" s="131" t="s">
        <v>105</v>
      </c>
      <c r="C7" s="116" t="s">
        <v>1</v>
      </c>
      <c r="D7" s="140">
        <v>779.14</v>
      </c>
      <c r="E7" s="141">
        <v>645.05999999999995</v>
      </c>
      <c r="F7" s="141">
        <v>881.95</v>
      </c>
      <c r="G7" s="141">
        <v>888.8</v>
      </c>
      <c r="H7" s="141">
        <v>911.08</v>
      </c>
      <c r="I7" s="141">
        <v>882.87</v>
      </c>
      <c r="J7" s="141">
        <v>938.24</v>
      </c>
      <c r="K7" s="141">
        <v>921.65</v>
      </c>
      <c r="L7" s="141">
        <v>923.93</v>
      </c>
      <c r="M7" s="141">
        <v>935.34</v>
      </c>
      <c r="N7" s="141">
        <v>885.68</v>
      </c>
      <c r="O7" s="141">
        <v>901.76</v>
      </c>
      <c r="P7" s="141">
        <v>900.33</v>
      </c>
      <c r="Q7" s="141">
        <v>891.22</v>
      </c>
      <c r="R7" s="141">
        <v>830.15</v>
      </c>
      <c r="S7" s="141">
        <v>801.07</v>
      </c>
      <c r="T7" s="141">
        <v>840.66</v>
      </c>
      <c r="U7" s="145">
        <v>896.06</v>
      </c>
      <c r="V7" s="152">
        <f t="shared" ref="V7:V43" si="4">(D7*1000)/BF7</f>
        <v>19.485807177691633</v>
      </c>
      <c r="W7" s="152">
        <f t="shared" si="2"/>
        <v>18.443459614010006</v>
      </c>
      <c r="X7" s="152">
        <f t="shared" si="2"/>
        <v>21.145823343243503</v>
      </c>
      <c r="Y7" s="152">
        <f t="shared" si="2"/>
        <v>22.16072007380258</v>
      </c>
      <c r="Z7" s="152">
        <f t="shared" si="2"/>
        <v>23.874010796079869</v>
      </c>
      <c r="AA7" s="152">
        <f t="shared" si="2"/>
        <v>25.67154197319066</v>
      </c>
      <c r="AB7" s="152">
        <f t="shared" si="2"/>
        <v>29.538771526619023</v>
      </c>
      <c r="AC7" s="152">
        <f t="shared" si="2"/>
        <v>27.696306758421734</v>
      </c>
      <c r="AD7" s="152">
        <f t="shared" si="2"/>
        <v>26.699320907383328</v>
      </c>
      <c r="AE7" s="152">
        <f t="shared" si="2"/>
        <v>24.198380462059866</v>
      </c>
      <c r="AF7" s="152">
        <f t="shared" si="2"/>
        <v>22.251030047231435</v>
      </c>
      <c r="AG7" s="152">
        <f t="shared" si="2"/>
        <v>22.714929847099423</v>
      </c>
      <c r="AH7" s="152">
        <f t="shared" si="2"/>
        <v>22.53134462824395</v>
      </c>
      <c r="AI7" s="152">
        <f t="shared" si="2"/>
        <v>21.147521533825309</v>
      </c>
      <c r="AJ7" s="152">
        <f t="shared" si="2"/>
        <v>23.971297392509602</v>
      </c>
      <c r="AK7" s="152">
        <f t="shared" si="2"/>
        <v>24.950788014701303</v>
      </c>
      <c r="AL7" s="152">
        <f t="shared" si="2"/>
        <v>30.113913168075655</v>
      </c>
      <c r="AM7" s="152">
        <f t="shared" si="2"/>
        <v>26.086931206148652</v>
      </c>
      <c r="AN7" s="205">
        <f t="shared" ref="AN7:AO43" si="5">(D7*1000)/(BX7*1000)</f>
        <v>84.689130434782612</v>
      </c>
      <c r="AO7" s="206">
        <f t="shared" si="5"/>
        <v>76.792857142857144</v>
      </c>
      <c r="AP7" s="206">
        <f t="shared" si="3"/>
        <v>100.22159090909091</v>
      </c>
      <c r="AQ7" s="206">
        <f t="shared" si="3"/>
        <v>95.569892473118273</v>
      </c>
      <c r="AR7" s="206">
        <f t="shared" si="3"/>
        <v>94.904166666666669</v>
      </c>
      <c r="AS7" s="206">
        <f t="shared" si="3"/>
        <v>89.178787878787873</v>
      </c>
      <c r="AT7" s="206">
        <f t="shared" si="3"/>
        <v>93.823999999999998</v>
      </c>
      <c r="AU7" s="206">
        <f t="shared" si="3"/>
        <v>99.102150537634415</v>
      </c>
      <c r="AV7" s="206">
        <f t="shared" si="3"/>
        <v>100.42717391304348</v>
      </c>
      <c r="AW7" s="206">
        <f t="shared" si="3"/>
        <v>101.66739130434783</v>
      </c>
      <c r="AX7" s="206">
        <f t="shared" si="3"/>
        <v>92.25833333333334</v>
      </c>
      <c r="AY7" s="206">
        <f t="shared" si="3"/>
        <v>92.964948453608244</v>
      </c>
      <c r="AZ7" s="206">
        <f t="shared" si="3"/>
        <v>90.033000000000001</v>
      </c>
      <c r="BA7" s="206">
        <f t="shared" si="3"/>
        <v>84.878095238095241</v>
      </c>
      <c r="BB7" s="206">
        <f t="shared" si="3"/>
        <v>77.584112149532714</v>
      </c>
      <c r="BC7" s="206">
        <f t="shared" si="3"/>
        <v>74.866355140186911</v>
      </c>
      <c r="BD7" s="206">
        <f t="shared" si="3"/>
        <v>76.423636363636362</v>
      </c>
      <c r="BE7" s="206">
        <f t="shared" si="3"/>
        <v>80.005357142857136</v>
      </c>
      <c r="BF7" s="150">
        <v>39985</v>
      </c>
      <c r="BG7" s="141">
        <v>34975</v>
      </c>
      <c r="BH7" s="141">
        <v>41708</v>
      </c>
      <c r="BI7" s="141">
        <v>40107</v>
      </c>
      <c r="BJ7" s="141">
        <v>38162</v>
      </c>
      <c r="BK7" s="141">
        <v>34391</v>
      </c>
      <c r="BL7" s="141">
        <v>31763</v>
      </c>
      <c r="BM7" s="141">
        <v>33277</v>
      </c>
      <c r="BN7" s="141">
        <v>34605</v>
      </c>
      <c r="BO7" s="141">
        <v>38653</v>
      </c>
      <c r="BP7" s="141">
        <v>39804</v>
      </c>
      <c r="BQ7" s="141">
        <v>39699</v>
      </c>
      <c r="BR7" s="141">
        <v>39959</v>
      </c>
      <c r="BS7" s="141">
        <v>42143</v>
      </c>
      <c r="BT7" s="141">
        <v>34631</v>
      </c>
      <c r="BU7" s="141">
        <v>32106</v>
      </c>
      <c r="BV7" s="141">
        <v>27916</v>
      </c>
      <c r="BW7" s="145">
        <v>34349</v>
      </c>
      <c r="BX7" s="141">
        <v>9.1999999999999993</v>
      </c>
      <c r="BY7" s="141">
        <v>8.4</v>
      </c>
      <c r="BZ7" s="141">
        <v>8.8000000000000007</v>
      </c>
      <c r="CA7" s="141">
        <v>9.3000000000000007</v>
      </c>
      <c r="CB7" s="141">
        <v>9.6</v>
      </c>
      <c r="CC7" s="141">
        <v>9.9</v>
      </c>
      <c r="CD7" s="141">
        <v>10</v>
      </c>
      <c r="CE7" s="141">
        <v>9.3000000000000007</v>
      </c>
      <c r="CF7" s="141">
        <v>9.1999999999999993</v>
      </c>
      <c r="CG7" s="141">
        <v>9.1999999999999993</v>
      </c>
      <c r="CH7" s="141">
        <v>9.6</v>
      </c>
      <c r="CI7" s="141">
        <v>9.6999999999999993</v>
      </c>
      <c r="CJ7" s="141">
        <v>10</v>
      </c>
      <c r="CK7" s="141">
        <v>10.5</v>
      </c>
      <c r="CL7" s="141">
        <v>10.7</v>
      </c>
      <c r="CM7" s="141">
        <v>10.7</v>
      </c>
      <c r="CN7" s="141">
        <v>11</v>
      </c>
      <c r="CO7" s="145">
        <v>11.2</v>
      </c>
      <c r="CP7" s="32"/>
      <c r="CQ7" s="32"/>
      <c r="CR7" s="32"/>
      <c r="CT7" s="31"/>
      <c r="CU7" s="31"/>
      <c r="CV7" s="31"/>
      <c r="CW7" s="31"/>
    </row>
    <row r="8" spans="1:101" s="16" customFormat="1" ht="15.75" customHeight="1" x14ac:dyDescent="0.3">
      <c r="A8"/>
      <c r="B8" s="131" t="s">
        <v>106</v>
      </c>
      <c r="C8" s="116" t="s">
        <v>2</v>
      </c>
      <c r="D8" s="140">
        <v>883.62</v>
      </c>
      <c r="E8" s="141">
        <v>898.78</v>
      </c>
      <c r="F8" s="141">
        <v>871.48</v>
      </c>
      <c r="G8" s="141">
        <v>862.07</v>
      </c>
      <c r="H8" s="141">
        <v>836.49</v>
      </c>
      <c r="I8" s="141">
        <v>794.23</v>
      </c>
      <c r="J8" s="141">
        <v>766.78</v>
      </c>
      <c r="K8" s="141">
        <v>702.35</v>
      </c>
      <c r="L8" s="141">
        <v>733.59</v>
      </c>
      <c r="M8" s="141">
        <v>691.14</v>
      </c>
      <c r="N8" s="141">
        <v>655.15</v>
      </c>
      <c r="O8" s="141">
        <v>635.62</v>
      </c>
      <c r="P8" s="141">
        <v>626.89</v>
      </c>
      <c r="Q8" s="141">
        <v>569.59</v>
      </c>
      <c r="R8" s="141">
        <v>549.86</v>
      </c>
      <c r="S8" s="141">
        <v>510.39</v>
      </c>
      <c r="T8" s="141">
        <v>543.75</v>
      </c>
      <c r="U8" s="145">
        <v>483.93</v>
      </c>
      <c r="V8" s="152">
        <f t="shared" si="4"/>
        <v>13.778574769998441</v>
      </c>
      <c r="W8" s="152">
        <f t="shared" si="2"/>
        <v>14.283353198251888</v>
      </c>
      <c r="X8" s="152">
        <f t="shared" si="2"/>
        <v>11.772302372075432</v>
      </c>
      <c r="Y8" s="152">
        <f t="shared" si="2"/>
        <v>12.125947702305432</v>
      </c>
      <c r="Z8" s="152">
        <f t="shared" si="2"/>
        <v>13.230995539527379</v>
      </c>
      <c r="AA8" s="152">
        <f t="shared" si="2"/>
        <v>12.743770357652872</v>
      </c>
      <c r="AB8" s="152">
        <f t="shared" si="2"/>
        <v>12.401824416122146</v>
      </c>
      <c r="AC8" s="152">
        <f t="shared" si="2"/>
        <v>11.164184323886126</v>
      </c>
      <c r="AD8" s="152">
        <f t="shared" si="2"/>
        <v>11.140995656531908</v>
      </c>
      <c r="AE8" s="152">
        <f t="shared" si="2"/>
        <v>10.743999502549434</v>
      </c>
      <c r="AF8" s="152">
        <f t="shared" si="2"/>
        <v>9.8130701136857237</v>
      </c>
      <c r="AG8" s="152">
        <f t="shared" si="2"/>
        <v>10.379841923051799</v>
      </c>
      <c r="AH8" s="152">
        <f t="shared" si="2"/>
        <v>9.901285655621189</v>
      </c>
      <c r="AI8" s="152">
        <f t="shared" si="2"/>
        <v>8.1205269310826615</v>
      </c>
      <c r="AJ8" s="152">
        <f t="shared" si="2"/>
        <v>8.1114651560748214</v>
      </c>
      <c r="AK8" s="152">
        <f t="shared" si="2"/>
        <v>8.1544975235660644</v>
      </c>
      <c r="AL8" s="152">
        <f t="shared" si="2"/>
        <v>8.4500147632441838</v>
      </c>
      <c r="AM8" s="152">
        <f t="shared" si="2"/>
        <v>7.6788689484457562</v>
      </c>
      <c r="AN8" s="205">
        <f t="shared" si="5"/>
        <v>14.461865793780687</v>
      </c>
      <c r="AO8" s="206">
        <f t="shared" si="5"/>
        <v>14.979666666666667</v>
      </c>
      <c r="AP8" s="206">
        <f t="shared" si="3"/>
        <v>14.74585448392555</v>
      </c>
      <c r="AQ8" s="206">
        <f t="shared" si="3"/>
        <v>14.63616298811545</v>
      </c>
      <c r="AR8" s="206">
        <f t="shared" si="3"/>
        <v>14.323458904109589</v>
      </c>
      <c r="AS8" s="206">
        <f t="shared" si="3"/>
        <v>13.741003460207612</v>
      </c>
      <c r="AT8" s="206">
        <f t="shared" si="3"/>
        <v>13.335304347826087</v>
      </c>
      <c r="AU8" s="206">
        <f t="shared" si="3"/>
        <v>12.088640275387263</v>
      </c>
      <c r="AV8" s="206">
        <f t="shared" si="3"/>
        <v>12.758086956521739</v>
      </c>
      <c r="AW8" s="206">
        <f t="shared" si="3"/>
        <v>11.875257731958763</v>
      </c>
      <c r="AX8" s="206">
        <f t="shared" si="3"/>
        <v>11.142006802721088</v>
      </c>
      <c r="AY8" s="206">
        <f t="shared" si="3"/>
        <v>10.996885813148788</v>
      </c>
      <c r="AZ8" s="206">
        <f t="shared" si="3"/>
        <v>11.214490161001789</v>
      </c>
      <c r="BA8" s="206">
        <f t="shared" si="3"/>
        <v>10.153119429590017</v>
      </c>
      <c r="BB8" s="206">
        <f t="shared" si="3"/>
        <v>9.6466666666666665</v>
      </c>
      <c r="BC8" s="206">
        <f t="shared" si="3"/>
        <v>9.0334513274336281</v>
      </c>
      <c r="BD8" s="206">
        <f t="shared" si="3"/>
        <v>9.5562390158172228</v>
      </c>
      <c r="BE8" s="206">
        <f t="shared" si="3"/>
        <v>8.3870017331022524</v>
      </c>
      <c r="BF8" s="150">
        <v>64130</v>
      </c>
      <c r="BG8" s="141">
        <v>62925</v>
      </c>
      <c r="BH8" s="141">
        <v>74028</v>
      </c>
      <c r="BI8" s="141">
        <v>71093</v>
      </c>
      <c r="BJ8" s="141">
        <v>63222</v>
      </c>
      <c r="BK8" s="141">
        <v>62323</v>
      </c>
      <c r="BL8" s="141">
        <v>61828</v>
      </c>
      <c r="BM8" s="141">
        <v>62911</v>
      </c>
      <c r="BN8" s="141">
        <v>65846</v>
      </c>
      <c r="BO8" s="141">
        <v>64328</v>
      </c>
      <c r="BP8" s="141">
        <v>66763</v>
      </c>
      <c r="BQ8" s="141">
        <v>61236</v>
      </c>
      <c r="BR8" s="141">
        <v>63314</v>
      </c>
      <c r="BS8" s="141">
        <v>70142</v>
      </c>
      <c r="BT8" s="141">
        <v>67788</v>
      </c>
      <c r="BU8" s="141">
        <v>62590</v>
      </c>
      <c r="BV8" s="141">
        <v>64349</v>
      </c>
      <c r="BW8" s="145">
        <v>63021</v>
      </c>
      <c r="BX8" s="141">
        <v>61.1</v>
      </c>
      <c r="BY8" s="141">
        <v>60</v>
      </c>
      <c r="BZ8" s="141">
        <v>59.1</v>
      </c>
      <c r="CA8" s="141">
        <v>58.9</v>
      </c>
      <c r="CB8" s="141">
        <v>58.4</v>
      </c>
      <c r="CC8" s="141">
        <v>57.8</v>
      </c>
      <c r="CD8" s="141">
        <v>57.5</v>
      </c>
      <c r="CE8" s="141">
        <v>58.1</v>
      </c>
      <c r="CF8" s="141">
        <v>57.5</v>
      </c>
      <c r="CG8" s="141">
        <v>58.2</v>
      </c>
      <c r="CH8" s="141">
        <v>58.8</v>
      </c>
      <c r="CI8" s="141">
        <v>57.8</v>
      </c>
      <c r="CJ8" s="141">
        <v>55.9</v>
      </c>
      <c r="CK8" s="141">
        <v>56.1</v>
      </c>
      <c r="CL8" s="141">
        <v>57</v>
      </c>
      <c r="CM8" s="141">
        <v>56.5</v>
      </c>
      <c r="CN8" s="141">
        <v>56.9</v>
      </c>
      <c r="CO8" s="145">
        <v>57.7</v>
      </c>
      <c r="CP8" s="32"/>
      <c r="CQ8" s="32"/>
      <c r="CR8" s="32"/>
      <c r="CT8" s="31"/>
      <c r="CU8" s="31"/>
      <c r="CV8" s="31"/>
      <c r="CW8" s="31"/>
    </row>
    <row r="9" spans="1:101" s="16" customFormat="1" ht="15.75" customHeight="1" x14ac:dyDescent="0.3">
      <c r="A9"/>
      <c r="B9" s="131" t="s">
        <v>107</v>
      </c>
      <c r="C9" s="116" t="s">
        <v>3</v>
      </c>
      <c r="D9" s="140">
        <v>54.08</v>
      </c>
      <c r="E9" s="141">
        <v>49.15</v>
      </c>
      <c r="F9" s="141">
        <v>49.93</v>
      </c>
      <c r="G9" s="141">
        <v>45.08</v>
      </c>
      <c r="H9" s="141">
        <v>41.88</v>
      </c>
      <c r="I9" s="141">
        <v>38.68</v>
      </c>
      <c r="J9" s="141">
        <v>34.049999999999997</v>
      </c>
      <c r="K9" s="141">
        <v>29.79</v>
      </c>
      <c r="L9" s="141">
        <v>28.54</v>
      </c>
      <c r="M9" s="141">
        <v>26.13</v>
      </c>
      <c r="N9" s="141">
        <v>20.85</v>
      </c>
      <c r="O9" s="141">
        <v>20.32</v>
      </c>
      <c r="P9" s="141">
        <v>18.239999999999998</v>
      </c>
      <c r="Q9" s="141">
        <v>17.670000000000002</v>
      </c>
      <c r="R9" s="141">
        <v>19.32</v>
      </c>
      <c r="S9" s="141">
        <v>19.68</v>
      </c>
      <c r="T9" s="141">
        <v>21.76</v>
      </c>
      <c r="U9" s="145">
        <v>20.13</v>
      </c>
      <c r="V9" s="152">
        <f t="shared" si="4"/>
        <v>9.1274261603375528</v>
      </c>
      <c r="W9" s="152">
        <f t="shared" si="2"/>
        <v>10.218295218295218</v>
      </c>
      <c r="X9" s="152">
        <f t="shared" si="2"/>
        <v>9.7026816945200149</v>
      </c>
      <c r="Y9" s="152">
        <f t="shared" si="2"/>
        <v>8.9038119691882276</v>
      </c>
      <c r="Z9" s="152">
        <f t="shared" si="2"/>
        <v>8.8578680203045685</v>
      </c>
      <c r="AA9" s="152">
        <f t="shared" si="2"/>
        <v>8.2543747332479729</v>
      </c>
      <c r="AB9" s="152">
        <f t="shared" si="2"/>
        <v>7.308435286542176</v>
      </c>
      <c r="AC9" s="152">
        <f t="shared" si="2"/>
        <v>5.9425493716337519</v>
      </c>
      <c r="AD9" s="152">
        <f t="shared" si="2"/>
        <v>5.7843534657478717</v>
      </c>
      <c r="AE9" s="152">
        <f t="shared" si="2"/>
        <v>5.0057471264367814</v>
      </c>
      <c r="AF9" s="152">
        <f t="shared" si="2"/>
        <v>4.4098984771573608</v>
      </c>
      <c r="AG9" s="152">
        <f t="shared" si="2"/>
        <v>4.0656262505002001</v>
      </c>
      <c r="AH9" s="152">
        <f t="shared" si="2"/>
        <v>3.9116448638215742</v>
      </c>
      <c r="AI9" s="152">
        <f t="shared" si="2"/>
        <v>3.7215669755686607</v>
      </c>
      <c r="AJ9" s="152">
        <f t="shared" si="2"/>
        <v>2.9681978798586575</v>
      </c>
      <c r="AK9" s="152">
        <f t="shared" si="2"/>
        <v>3.4030779872038734</v>
      </c>
      <c r="AL9" s="152">
        <f t="shared" si="2"/>
        <v>4.2121564072783588</v>
      </c>
      <c r="AM9" s="152">
        <f t="shared" si="2"/>
        <v>4.2245540398740822</v>
      </c>
      <c r="AN9" s="205">
        <f t="shared" si="5"/>
        <v>5.0542056074766357</v>
      </c>
      <c r="AO9" s="206">
        <f t="shared" si="5"/>
        <v>5.119791666666667</v>
      </c>
      <c r="AP9" s="206">
        <f t="shared" si="3"/>
        <v>5.3117021276595748</v>
      </c>
      <c r="AQ9" s="206">
        <f t="shared" si="3"/>
        <v>5.122727272727273</v>
      </c>
      <c r="AR9" s="206">
        <f t="shared" si="3"/>
        <v>5.0457831325301203</v>
      </c>
      <c r="AS9" s="206">
        <f t="shared" si="3"/>
        <v>4.6047619047619044</v>
      </c>
      <c r="AT9" s="206">
        <f t="shared" si="3"/>
        <v>4.1024096385542173</v>
      </c>
      <c r="AU9" s="206">
        <f t="shared" si="3"/>
        <v>3.6777777777777776</v>
      </c>
      <c r="AV9" s="206">
        <f t="shared" si="3"/>
        <v>3.6126582278481014</v>
      </c>
      <c r="AW9" s="206">
        <f t="shared" si="3"/>
        <v>3.2259259259259259</v>
      </c>
      <c r="AX9" s="206">
        <f t="shared" si="3"/>
        <v>2.6730769230769229</v>
      </c>
      <c r="AY9" s="206">
        <f t="shared" si="3"/>
        <v>2.5721518987341772</v>
      </c>
      <c r="AZ9" s="206">
        <f t="shared" si="3"/>
        <v>2.4319999999999999</v>
      </c>
      <c r="BA9" s="206">
        <f t="shared" si="3"/>
        <v>2.387837837837838</v>
      </c>
      <c r="BB9" s="206">
        <f t="shared" si="3"/>
        <v>2.5090909090909093</v>
      </c>
      <c r="BC9" s="206">
        <f t="shared" si="3"/>
        <v>2.5894736842105264</v>
      </c>
      <c r="BD9" s="206">
        <f t="shared" si="3"/>
        <v>2.9405405405405407</v>
      </c>
      <c r="BE9" s="206">
        <f t="shared" si="3"/>
        <v>2.7575342465753425</v>
      </c>
      <c r="BF9" s="150">
        <v>5925</v>
      </c>
      <c r="BG9" s="141">
        <v>4810</v>
      </c>
      <c r="BH9" s="141">
        <v>5146</v>
      </c>
      <c r="BI9" s="141">
        <v>5063</v>
      </c>
      <c r="BJ9" s="141">
        <v>4728</v>
      </c>
      <c r="BK9" s="141">
        <v>4686</v>
      </c>
      <c r="BL9" s="141">
        <v>4659</v>
      </c>
      <c r="BM9" s="141">
        <v>5013</v>
      </c>
      <c r="BN9" s="141">
        <v>4934</v>
      </c>
      <c r="BO9" s="141">
        <v>5220</v>
      </c>
      <c r="BP9" s="141">
        <v>4728</v>
      </c>
      <c r="BQ9" s="141">
        <v>4998</v>
      </c>
      <c r="BR9" s="141">
        <v>4663</v>
      </c>
      <c r="BS9" s="141">
        <v>4748</v>
      </c>
      <c r="BT9" s="141">
        <v>6509</v>
      </c>
      <c r="BU9" s="141">
        <v>5783</v>
      </c>
      <c r="BV9" s="141">
        <v>5166</v>
      </c>
      <c r="BW9" s="145">
        <v>4765</v>
      </c>
      <c r="BX9" s="141">
        <v>10.7</v>
      </c>
      <c r="BY9" s="141">
        <v>9.6</v>
      </c>
      <c r="BZ9" s="141">
        <v>9.4</v>
      </c>
      <c r="CA9" s="141">
        <v>8.8000000000000007</v>
      </c>
      <c r="CB9" s="141">
        <v>8.3000000000000007</v>
      </c>
      <c r="CC9" s="141">
        <v>8.4</v>
      </c>
      <c r="CD9" s="141">
        <v>8.3000000000000007</v>
      </c>
      <c r="CE9" s="141">
        <v>8.1</v>
      </c>
      <c r="CF9" s="141">
        <v>7.9</v>
      </c>
      <c r="CG9" s="141">
        <v>8.1</v>
      </c>
      <c r="CH9" s="141">
        <v>7.8</v>
      </c>
      <c r="CI9" s="141">
        <v>7.9</v>
      </c>
      <c r="CJ9" s="141">
        <v>7.5</v>
      </c>
      <c r="CK9" s="141">
        <v>7.4</v>
      </c>
      <c r="CL9" s="141">
        <v>7.7</v>
      </c>
      <c r="CM9" s="141">
        <v>7.6</v>
      </c>
      <c r="CN9" s="141">
        <v>7.4</v>
      </c>
      <c r="CO9" s="145">
        <v>7.3</v>
      </c>
      <c r="CP9" s="32"/>
      <c r="CQ9" s="32"/>
      <c r="CR9" s="32"/>
      <c r="CT9" s="31"/>
      <c r="CU9" s="31"/>
      <c r="CV9" s="31"/>
      <c r="CW9" s="31"/>
    </row>
    <row r="10" spans="1:101" s="16" customFormat="1" ht="15.75" customHeight="1" x14ac:dyDescent="0.3">
      <c r="A10"/>
      <c r="B10" s="131" t="s">
        <v>108</v>
      </c>
      <c r="C10" s="116" t="s">
        <v>36</v>
      </c>
      <c r="D10" s="140">
        <v>2141.96</v>
      </c>
      <c r="E10" s="141">
        <v>1833.22</v>
      </c>
      <c r="F10" s="141">
        <v>1914.54</v>
      </c>
      <c r="G10" s="141">
        <v>1766.25</v>
      </c>
      <c r="H10" s="141">
        <v>1641.33</v>
      </c>
      <c r="I10" s="141">
        <v>1377.12</v>
      </c>
      <c r="J10" s="141">
        <v>1206.99</v>
      </c>
      <c r="K10" s="141">
        <v>1141.8399999999999</v>
      </c>
      <c r="L10" s="141">
        <v>1347.82</v>
      </c>
      <c r="M10" s="141">
        <v>1337.4</v>
      </c>
      <c r="N10" s="141">
        <v>1410.81</v>
      </c>
      <c r="O10" s="141">
        <v>1360.9</v>
      </c>
      <c r="P10" s="141">
        <v>1290.77</v>
      </c>
      <c r="Q10" s="141">
        <v>1328.38</v>
      </c>
      <c r="R10" s="141">
        <v>1228.23</v>
      </c>
      <c r="S10" s="141">
        <v>1361.04</v>
      </c>
      <c r="T10" s="141">
        <v>1443.94</v>
      </c>
      <c r="U10" s="145">
        <v>1281.69</v>
      </c>
      <c r="V10" s="152">
        <f t="shared" si="4"/>
        <v>33.372179982550165</v>
      </c>
      <c r="W10" s="152">
        <f t="shared" si="2"/>
        <v>31.005310692419577</v>
      </c>
      <c r="X10" s="152">
        <f t="shared" si="2"/>
        <v>29.484853618345063</v>
      </c>
      <c r="Y10" s="152">
        <f t="shared" si="2"/>
        <v>28.302113544954892</v>
      </c>
      <c r="Z10" s="152">
        <f t="shared" si="2"/>
        <v>26.922054915854737</v>
      </c>
      <c r="AA10" s="152">
        <f t="shared" si="2"/>
        <v>23.951162669356663</v>
      </c>
      <c r="AB10" s="152">
        <f t="shared" si="2"/>
        <v>21.057048150732729</v>
      </c>
      <c r="AC10" s="152">
        <f t="shared" si="2"/>
        <v>19.315571343990527</v>
      </c>
      <c r="AD10" s="152">
        <f t="shared" si="2"/>
        <v>23.165982021622177</v>
      </c>
      <c r="AE10" s="152">
        <f t="shared" si="2"/>
        <v>21.748816938513325</v>
      </c>
      <c r="AF10" s="152">
        <f t="shared" si="2"/>
        <v>22.896069330390471</v>
      </c>
      <c r="AG10" s="152">
        <f t="shared" si="2"/>
        <v>22.880729009045361</v>
      </c>
      <c r="AH10" s="152">
        <f t="shared" si="2"/>
        <v>22.23855139381827</v>
      </c>
      <c r="AI10" s="152">
        <f t="shared" si="2"/>
        <v>22.924842523082233</v>
      </c>
      <c r="AJ10" s="152">
        <f t="shared" si="2"/>
        <v>19.189294753616849</v>
      </c>
      <c r="AK10" s="152">
        <f t="shared" si="2"/>
        <v>25.796326832319327</v>
      </c>
      <c r="AL10" s="152">
        <f t="shared" si="2"/>
        <v>23.467251747115228</v>
      </c>
      <c r="AM10" s="152">
        <f t="shared" si="2"/>
        <v>21.980997787648562</v>
      </c>
      <c r="AN10" s="205">
        <f t="shared" si="5"/>
        <v>23.563916391639165</v>
      </c>
      <c r="AO10" s="206">
        <f t="shared" si="5"/>
        <v>22.033894230769231</v>
      </c>
      <c r="AP10" s="206">
        <f t="shared" si="3"/>
        <v>23.636296296296297</v>
      </c>
      <c r="AQ10" s="206">
        <f t="shared" si="3"/>
        <v>22.244962216624685</v>
      </c>
      <c r="AR10" s="206">
        <f t="shared" si="3"/>
        <v>21.539763779527558</v>
      </c>
      <c r="AS10" s="206">
        <f t="shared" si="3"/>
        <v>19.073684210526316</v>
      </c>
      <c r="AT10" s="206">
        <f t="shared" si="3"/>
        <v>17.023836389280678</v>
      </c>
      <c r="AU10" s="206">
        <f t="shared" si="3"/>
        <v>16.059634317862166</v>
      </c>
      <c r="AV10" s="206">
        <f t="shared" si="3"/>
        <v>19.36522988505747</v>
      </c>
      <c r="AW10" s="206">
        <f t="shared" si="3"/>
        <v>18.970212765957445</v>
      </c>
      <c r="AX10" s="206">
        <f t="shared" si="3"/>
        <v>20.097008547008546</v>
      </c>
      <c r="AY10" s="206">
        <f t="shared" si="3"/>
        <v>19.925329428989752</v>
      </c>
      <c r="AZ10" s="206">
        <f t="shared" si="3"/>
        <v>19.066026587887741</v>
      </c>
      <c r="BA10" s="206">
        <f t="shared" si="3"/>
        <v>19.392408759124088</v>
      </c>
      <c r="BB10" s="206">
        <f t="shared" si="3"/>
        <v>17.471266002844949</v>
      </c>
      <c r="BC10" s="206">
        <f t="shared" si="3"/>
        <v>19.985903083700439</v>
      </c>
      <c r="BD10" s="206">
        <f t="shared" si="3"/>
        <v>22.386666666666667</v>
      </c>
      <c r="BE10" s="206">
        <f t="shared" si="3"/>
        <v>20.089184952978055</v>
      </c>
      <c r="BF10" s="150">
        <v>64184</v>
      </c>
      <c r="BG10" s="141">
        <v>59126</v>
      </c>
      <c r="BH10" s="141">
        <v>64933</v>
      </c>
      <c r="BI10" s="141">
        <v>62407</v>
      </c>
      <c r="BJ10" s="141">
        <v>60966</v>
      </c>
      <c r="BK10" s="141">
        <v>57497</v>
      </c>
      <c r="BL10" s="141">
        <v>57320</v>
      </c>
      <c r="BM10" s="141">
        <v>59115</v>
      </c>
      <c r="BN10" s="141">
        <v>58181</v>
      </c>
      <c r="BO10" s="141">
        <v>61493</v>
      </c>
      <c r="BP10" s="141">
        <v>61618</v>
      </c>
      <c r="BQ10" s="141">
        <v>59478</v>
      </c>
      <c r="BR10" s="141">
        <v>58042</v>
      </c>
      <c r="BS10" s="141">
        <v>57945</v>
      </c>
      <c r="BT10" s="141">
        <v>64006</v>
      </c>
      <c r="BU10" s="141">
        <v>52761</v>
      </c>
      <c r="BV10" s="141">
        <v>61530</v>
      </c>
      <c r="BW10" s="145">
        <v>58309</v>
      </c>
      <c r="BX10" s="141">
        <v>90.9</v>
      </c>
      <c r="BY10" s="141">
        <v>83.2</v>
      </c>
      <c r="BZ10" s="141">
        <v>81</v>
      </c>
      <c r="CA10" s="141">
        <v>79.400000000000006</v>
      </c>
      <c r="CB10" s="141">
        <v>76.2</v>
      </c>
      <c r="CC10" s="141">
        <v>72.2</v>
      </c>
      <c r="CD10" s="141">
        <v>70.900000000000006</v>
      </c>
      <c r="CE10" s="141">
        <v>71.099999999999994</v>
      </c>
      <c r="CF10" s="141">
        <v>69.599999999999994</v>
      </c>
      <c r="CG10" s="141">
        <v>70.5</v>
      </c>
      <c r="CH10" s="141">
        <v>70.2</v>
      </c>
      <c r="CI10" s="141">
        <v>68.3</v>
      </c>
      <c r="CJ10" s="141">
        <v>67.7</v>
      </c>
      <c r="CK10" s="141">
        <v>68.5</v>
      </c>
      <c r="CL10" s="141">
        <v>70.3</v>
      </c>
      <c r="CM10" s="141">
        <v>68.099999999999994</v>
      </c>
      <c r="CN10" s="141">
        <v>64.5</v>
      </c>
      <c r="CO10" s="145">
        <v>63.8</v>
      </c>
      <c r="CP10" s="32"/>
      <c r="CQ10" s="32"/>
      <c r="CR10" s="32"/>
      <c r="CT10" s="31"/>
      <c r="CU10" s="31"/>
      <c r="CV10" s="31"/>
      <c r="CW10" s="31"/>
    </row>
    <row r="11" spans="1:101" s="16" customFormat="1" ht="15.75" customHeight="1" x14ac:dyDescent="0.3">
      <c r="A11"/>
      <c r="B11" s="131" t="s">
        <v>109</v>
      </c>
      <c r="C11" s="116" t="s">
        <v>37</v>
      </c>
      <c r="D11" s="140">
        <v>4695.21</v>
      </c>
      <c r="E11" s="141">
        <v>4542.6499999999996</v>
      </c>
      <c r="F11" s="141">
        <v>4729.5200000000004</v>
      </c>
      <c r="G11" s="141">
        <v>4308.21</v>
      </c>
      <c r="H11" s="141">
        <v>4482.76</v>
      </c>
      <c r="I11" s="141">
        <v>4060.71</v>
      </c>
      <c r="J11" s="141">
        <v>4171.43</v>
      </c>
      <c r="K11" s="141">
        <v>4212.2700000000004</v>
      </c>
      <c r="L11" s="141">
        <v>4210.3</v>
      </c>
      <c r="M11" s="141">
        <v>4275.13</v>
      </c>
      <c r="N11" s="141">
        <v>4421.46</v>
      </c>
      <c r="O11" s="141">
        <v>3766.31</v>
      </c>
      <c r="P11" s="141">
        <v>3352.58</v>
      </c>
      <c r="Q11" s="141">
        <v>4194.79</v>
      </c>
      <c r="R11" s="141">
        <v>3889.93</v>
      </c>
      <c r="S11" s="141">
        <v>3884.43</v>
      </c>
      <c r="T11" s="141">
        <v>3983.13</v>
      </c>
      <c r="U11" s="145">
        <v>3892.49</v>
      </c>
      <c r="V11" s="152">
        <f t="shared" si="4"/>
        <v>53.066411989421098</v>
      </c>
      <c r="W11" s="152">
        <f t="shared" si="2"/>
        <v>48.350238949261865</v>
      </c>
      <c r="X11" s="152">
        <f t="shared" si="2"/>
        <v>47.945338794047281</v>
      </c>
      <c r="Y11" s="152">
        <f t="shared" si="2"/>
        <v>40.715703322874532</v>
      </c>
      <c r="Z11" s="152">
        <f t="shared" si="2"/>
        <v>44.470060711876513</v>
      </c>
      <c r="AA11" s="152">
        <f t="shared" si="2"/>
        <v>42.526757849318223</v>
      </c>
      <c r="AB11" s="152">
        <f t="shared" si="2"/>
        <v>50.670270270270279</v>
      </c>
      <c r="AC11" s="152">
        <f t="shared" si="2"/>
        <v>52.180489315577582</v>
      </c>
      <c r="AD11" s="152">
        <f t="shared" si="2"/>
        <v>52.047123396049152</v>
      </c>
      <c r="AE11" s="152">
        <f t="shared" si="2"/>
        <v>56.639242183359833</v>
      </c>
      <c r="AF11" s="152">
        <f t="shared" si="2"/>
        <v>54.94476270954754</v>
      </c>
      <c r="AG11" s="152">
        <f t="shared" si="2"/>
        <v>43.320795951230735</v>
      </c>
      <c r="AH11" s="152">
        <f t="shared" si="2"/>
        <v>38.878606549772705</v>
      </c>
      <c r="AI11" s="152">
        <f t="shared" si="2"/>
        <v>45.181056395674467</v>
      </c>
      <c r="AJ11" s="152">
        <f t="shared" si="2"/>
        <v>27.944899425287357</v>
      </c>
      <c r="AK11" s="152">
        <f t="shared" si="2"/>
        <v>33.389750378214828</v>
      </c>
      <c r="AL11" s="152">
        <f t="shared" si="2"/>
        <v>29.990738788663673</v>
      </c>
      <c r="AM11" s="152">
        <f t="shared" si="2"/>
        <v>27.719549364780949</v>
      </c>
      <c r="AN11" s="205">
        <f t="shared" si="5"/>
        <v>122.91125654450262</v>
      </c>
      <c r="AO11" s="206">
        <f t="shared" si="5"/>
        <v>127.60252808988764</v>
      </c>
      <c r="AP11" s="206">
        <f t="shared" si="3"/>
        <v>137.4860465116279</v>
      </c>
      <c r="AQ11" s="206">
        <f t="shared" si="3"/>
        <v>128.22053571428572</v>
      </c>
      <c r="AR11" s="206">
        <f t="shared" si="3"/>
        <v>138.35679012345679</v>
      </c>
      <c r="AS11" s="206">
        <f t="shared" si="3"/>
        <v>125.33055555555555</v>
      </c>
      <c r="AT11" s="206">
        <f t="shared" si="3"/>
        <v>131.17704402515724</v>
      </c>
      <c r="AU11" s="206">
        <f t="shared" si="3"/>
        <v>131.22336448598131</v>
      </c>
      <c r="AV11" s="206">
        <f t="shared" si="3"/>
        <v>132.39937106918239</v>
      </c>
      <c r="AW11" s="206">
        <f t="shared" si="3"/>
        <v>129.15800604229608</v>
      </c>
      <c r="AX11" s="206">
        <f t="shared" si="3"/>
        <v>131.20059347181009</v>
      </c>
      <c r="AY11" s="206">
        <f t="shared" si="3"/>
        <v>109.80495626822157</v>
      </c>
      <c r="AZ11" s="206">
        <f t="shared" si="3"/>
        <v>94.973937677053826</v>
      </c>
      <c r="BA11" s="206">
        <f t="shared" si="3"/>
        <v>115.87817679558012</v>
      </c>
      <c r="BB11" s="206">
        <f t="shared" si="3"/>
        <v>106.28224043715846</v>
      </c>
      <c r="BC11" s="206">
        <f t="shared" si="3"/>
        <v>105.26910569105691</v>
      </c>
      <c r="BD11" s="206">
        <f t="shared" si="3"/>
        <v>105.37380952380953</v>
      </c>
      <c r="BE11" s="206">
        <f t="shared" si="3"/>
        <v>102.16509186351706</v>
      </c>
      <c r="BF11" s="150">
        <v>88478</v>
      </c>
      <c r="BG11" s="141">
        <v>93953</v>
      </c>
      <c r="BH11" s="141">
        <v>98644</v>
      </c>
      <c r="BI11" s="141">
        <v>105812</v>
      </c>
      <c r="BJ11" s="141">
        <v>100804</v>
      </c>
      <c r="BK11" s="141">
        <v>95486</v>
      </c>
      <c r="BL11" s="141">
        <v>82325</v>
      </c>
      <c r="BM11" s="141">
        <v>80725</v>
      </c>
      <c r="BN11" s="141">
        <v>80894</v>
      </c>
      <c r="BO11" s="141">
        <v>75480</v>
      </c>
      <c r="BP11" s="141">
        <v>80471</v>
      </c>
      <c r="BQ11" s="141">
        <v>86940</v>
      </c>
      <c r="BR11" s="141">
        <v>86232</v>
      </c>
      <c r="BS11" s="141">
        <v>92844</v>
      </c>
      <c r="BT11" s="141">
        <v>139200</v>
      </c>
      <c r="BU11" s="141">
        <v>116336</v>
      </c>
      <c r="BV11" s="141">
        <v>132812</v>
      </c>
      <c r="BW11" s="145">
        <v>140424</v>
      </c>
      <c r="BX11" s="141">
        <v>38.200000000000003</v>
      </c>
      <c r="BY11" s="141">
        <v>35.6</v>
      </c>
      <c r="BZ11" s="141">
        <v>34.4</v>
      </c>
      <c r="CA11" s="141">
        <v>33.6</v>
      </c>
      <c r="CB11" s="141">
        <v>32.4</v>
      </c>
      <c r="CC11" s="141">
        <v>32.4</v>
      </c>
      <c r="CD11" s="141">
        <v>31.8</v>
      </c>
      <c r="CE11" s="141">
        <v>32.1</v>
      </c>
      <c r="CF11" s="141">
        <v>31.8</v>
      </c>
      <c r="CG11" s="141">
        <v>33.1</v>
      </c>
      <c r="CH11" s="141">
        <v>33.700000000000003</v>
      </c>
      <c r="CI11" s="141">
        <v>34.299999999999997</v>
      </c>
      <c r="CJ11" s="141">
        <v>35.299999999999997</v>
      </c>
      <c r="CK11" s="141">
        <v>36.200000000000003</v>
      </c>
      <c r="CL11" s="141">
        <v>36.6</v>
      </c>
      <c r="CM11" s="141">
        <v>36.9</v>
      </c>
      <c r="CN11" s="141">
        <v>37.799999999999997</v>
      </c>
      <c r="CO11" s="145">
        <v>38.1</v>
      </c>
      <c r="CP11" s="32"/>
      <c r="CQ11" s="32"/>
      <c r="CR11" s="32"/>
      <c r="CT11" s="31"/>
      <c r="CU11" s="31"/>
      <c r="CV11" s="31"/>
      <c r="CW11" s="31"/>
    </row>
    <row r="12" spans="1:101" s="16" customFormat="1" ht="15.75" customHeight="1" x14ac:dyDescent="0.3">
      <c r="A12"/>
      <c r="B12" s="131" t="s">
        <v>109</v>
      </c>
      <c r="C12" s="116" t="s">
        <v>38</v>
      </c>
      <c r="D12" s="140">
        <v>3594.29</v>
      </c>
      <c r="E12" s="141">
        <v>3061.31</v>
      </c>
      <c r="F12" s="141">
        <v>3475.93</v>
      </c>
      <c r="G12" s="141">
        <v>3536.52</v>
      </c>
      <c r="H12" s="141">
        <v>3562.75</v>
      </c>
      <c r="I12" s="141">
        <v>3249.81</v>
      </c>
      <c r="J12" s="141">
        <v>3189.39</v>
      </c>
      <c r="K12" s="141">
        <v>3343.43</v>
      </c>
      <c r="L12" s="141">
        <v>3423.21</v>
      </c>
      <c r="M12" s="141">
        <v>3381.83</v>
      </c>
      <c r="N12" s="141">
        <v>3456.86</v>
      </c>
      <c r="O12" s="141">
        <v>3005.21</v>
      </c>
      <c r="P12" s="141">
        <v>2838.48</v>
      </c>
      <c r="Q12" s="141">
        <v>2813.98</v>
      </c>
      <c r="R12" s="141">
        <v>2705.81</v>
      </c>
      <c r="S12" s="141">
        <v>2618.69</v>
      </c>
      <c r="T12" s="141">
        <v>2390.9</v>
      </c>
      <c r="U12" s="145">
        <v>2354.17</v>
      </c>
      <c r="V12" s="152">
        <f t="shared" si="4"/>
        <v>71.325184053340749</v>
      </c>
      <c r="W12" s="152">
        <f t="shared" si="2"/>
        <v>82.304341981449113</v>
      </c>
      <c r="X12" s="152">
        <f t="shared" si="2"/>
        <v>75.819173301341479</v>
      </c>
      <c r="Y12" s="152">
        <f t="shared" si="2"/>
        <v>68.889668069191217</v>
      </c>
      <c r="Z12" s="152">
        <f t="shared" si="2"/>
        <v>74.128209396196581</v>
      </c>
      <c r="AA12" s="152">
        <f t="shared" si="2"/>
        <v>76.769583293962015</v>
      </c>
      <c r="AB12" s="152">
        <f t="shared" si="2"/>
        <v>74.318769660957713</v>
      </c>
      <c r="AC12" s="152">
        <f t="shared" si="2"/>
        <v>78.405130971085526</v>
      </c>
      <c r="AD12" s="152">
        <f t="shared" si="2"/>
        <v>82.453211937278709</v>
      </c>
      <c r="AE12" s="152">
        <f t="shared" si="2"/>
        <v>72.972337303642334</v>
      </c>
      <c r="AF12" s="152">
        <f t="shared" si="2"/>
        <v>74.809236295959664</v>
      </c>
      <c r="AG12" s="152">
        <f t="shared" si="2"/>
        <v>62.849464614355028</v>
      </c>
      <c r="AH12" s="152">
        <f t="shared" si="2"/>
        <v>61.89041275101934</v>
      </c>
      <c r="AI12" s="152">
        <f t="shared" si="2"/>
        <v>62.477353463587924</v>
      </c>
      <c r="AJ12" s="152">
        <f t="shared" si="2"/>
        <v>60.557047580681257</v>
      </c>
      <c r="AK12" s="152">
        <f t="shared" si="2"/>
        <v>69.981026189203632</v>
      </c>
      <c r="AL12" s="152">
        <f t="shared" si="2"/>
        <v>66.671314241097576</v>
      </c>
      <c r="AM12" s="152">
        <f t="shared" si="2"/>
        <v>62.332397797076894</v>
      </c>
      <c r="AN12" s="205">
        <f t="shared" si="5"/>
        <v>87.879951100244497</v>
      </c>
      <c r="AO12" s="206">
        <f t="shared" si="5"/>
        <v>82.515094339622635</v>
      </c>
      <c r="AP12" s="206">
        <f t="shared" si="3"/>
        <v>90.99293193717277</v>
      </c>
      <c r="AQ12" s="206">
        <f t="shared" si="3"/>
        <v>89.53215189873417</v>
      </c>
      <c r="AR12" s="206">
        <f t="shared" si="3"/>
        <v>91.118925831202048</v>
      </c>
      <c r="AS12" s="206">
        <f t="shared" si="3"/>
        <v>85.073560209424087</v>
      </c>
      <c r="AT12" s="206">
        <f t="shared" si="3"/>
        <v>86.199729729729725</v>
      </c>
      <c r="AU12" s="206">
        <f t="shared" si="3"/>
        <v>90.607859078590792</v>
      </c>
      <c r="AV12" s="206">
        <f t="shared" si="3"/>
        <v>92.769918699186988</v>
      </c>
      <c r="AW12" s="206">
        <f t="shared" si="3"/>
        <v>88.761942257217854</v>
      </c>
      <c r="AX12" s="206">
        <f t="shared" si="3"/>
        <v>86.421499999999995</v>
      </c>
      <c r="AY12" s="206">
        <f t="shared" si="3"/>
        <v>77.453865979381447</v>
      </c>
      <c r="AZ12" s="206">
        <f t="shared" si="3"/>
        <v>74.500787401574797</v>
      </c>
      <c r="BA12" s="206">
        <f t="shared" si="3"/>
        <v>73.28072916666666</v>
      </c>
      <c r="BB12" s="206">
        <f t="shared" si="3"/>
        <v>69.558097686375319</v>
      </c>
      <c r="BC12" s="206">
        <f t="shared" si="3"/>
        <v>69.094722955145116</v>
      </c>
      <c r="BD12" s="206">
        <f t="shared" si="3"/>
        <v>66.046961325966848</v>
      </c>
      <c r="BE12" s="206">
        <f t="shared" si="3"/>
        <v>64.853168044077137</v>
      </c>
      <c r="BF12" s="150">
        <v>50393</v>
      </c>
      <c r="BG12" s="141">
        <v>37195</v>
      </c>
      <c r="BH12" s="141">
        <v>45845</v>
      </c>
      <c r="BI12" s="141">
        <v>51336</v>
      </c>
      <c r="BJ12" s="141">
        <v>48062</v>
      </c>
      <c r="BK12" s="141">
        <v>42332</v>
      </c>
      <c r="BL12" s="141">
        <v>42915</v>
      </c>
      <c r="BM12" s="141">
        <v>42643</v>
      </c>
      <c r="BN12" s="141">
        <v>41517</v>
      </c>
      <c r="BO12" s="141">
        <v>46344</v>
      </c>
      <c r="BP12" s="141">
        <v>46209</v>
      </c>
      <c r="BQ12" s="141">
        <v>47816</v>
      </c>
      <c r="BR12" s="141">
        <v>45863</v>
      </c>
      <c r="BS12" s="141">
        <v>45040</v>
      </c>
      <c r="BT12" s="141">
        <v>44682</v>
      </c>
      <c r="BU12" s="141">
        <v>37420</v>
      </c>
      <c r="BV12" s="141">
        <v>35861</v>
      </c>
      <c r="BW12" s="145">
        <v>37768</v>
      </c>
      <c r="BX12" s="141">
        <v>40.9</v>
      </c>
      <c r="BY12" s="141">
        <v>37.1</v>
      </c>
      <c r="BZ12" s="141">
        <v>38.200000000000003</v>
      </c>
      <c r="CA12" s="141">
        <v>39.5</v>
      </c>
      <c r="CB12" s="141">
        <v>39.1</v>
      </c>
      <c r="CC12" s="141">
        <v>38.200000000000003</v>
      </c>
      <c r="CD12" s="141">
        <v>37</v>
      </c>
      <c r="CE12" s="141">
        <v>36.9</v>
      </c>
      <c r="CF12" s="141">
        <v>36.9</v>
      </c>
      <c r="CG12" s="141">
        <v>38.1</v>
      </c>
      <c r="CH12" s="141">
        <v>40</v>
      </c>
      <c r="CI12" s="141">
        <v>38.799999999999997</v>
      </c>
      <c r="CJ12" s="141">
        <v>38.1</v>
      </c>
      <c r="CK12" s="141">
        <v>38.4</v>
      </c>
      <c r="CL12" s="141">
        <v>38.9</v>
      </c>
      <c r="CM12" s="141">
        <v>37.9</v>
      </c>
      <c r="CN12" s="141">
        <v>36.200000000000003</v>
      </c>
      <c r="CO12" s="145">
        <v>36.299999999999997</v>
      </c>
      <c r="CP12" s="32"/>
      <c r="CQ12" s="32"/>
      <c r="CR12" s="32"/>
      <c r="CT12" s="31"/>
      <c r="CU12" s="31"/>
      <c r="CV12" s="31"/>
      <c r="CW12" s="31"/>
    </row>
    <row r="13" spans="1:101" s="16" customFormat="1" ht="15.75" customHeight="1" x14ac:dyDescent="0.3">
      <c r="A13"/>
      <c r="B13" s="131" t="s">
        <v>110</v>
      </c>
      <c r="C13" s="116" t="s">
        <v>39</v>
      </c>
      <c r="D13" s="140">
        <v>6219.1</v>
      </c>
      <c r="E13" s="141">
        <v>3627.8</v>
      </c>
      <c r="F13" s="141">
        <v>5924.14</v>
      </c>
      <c r="G13" s="141">
        <v>5520.5</v>
      </c>
      <c r="H13" s="141">
        <v>4712.3900000000003</v>
      </c>
      <c r="I13" s="141">
        <v>4774.3900000000003</v>
      </c>
      <c r="J13" s="141">
        <v>4840.8100000000004</v>
      </c>
      <c r="K13" s="141">
        <v>5055.0600000000004</v>
      </c>
      <c r="L13" s="141">
        <v>5042.6099999999997</v>
      </c>
      <c r="M13" s="141">
        <v>4858.8100000000004</v>
      </c>
      <c r="N13" s="141">
        <v>4640.63</v>
      </c>
      <c r="O13" s="141">
        <v>5847.91</v>
      </c>
      <c r="P13" s="141">
        <v>4572.72</v>
      </c>
      <c r="Q13" s="141">
        <v>4938.75</v>
      </c>
      <c r="R13" s="141">
        <v>5133.51</v>
      </c>
      <c r="S13" s="141">
        <v>4862.9399999999996</v>
      </c>
      <c r="T13" s="141">
        <v>4852.95</v>
      </c>
      <c r="U13" s="145">
        <v>4776.2299999999996</v>
      </c>
      <c r="V13" s="152">
        <f t="shared" si="4"/>
        <v>42.784416513597371</v>
      </c>
      <c r="W13" s="152">
        <f t="shared" si="2"/>
        <v>45.181458141330609</v>
      </c>
      <c r="X13" s="152">
        <f t="shared" si="2"/>
        <v>46.955494788570526</v>
      </c>
      <c r="Y13" s="152">
        <f t="shared" si="2"/>
        <v>42.925012440905697</v>
      </c>
      <c r="Z13" s="152">
        <f t="shared" si="2"/>
        <v>37.811950861370327</v>
      </c>
      <c r="AA13" s="152">
        <f t="shared" si="2"/>
        <v>36.922618863488722</v>
      </c>
      <c r="AB13" s="152">
        <f t="shared" si="2"/>
        <v>37.223542257799103</v>
      </c>
      <c r="AC13" s="152">
        <f t="shared" si="2"/>
        <v>39.666507113207103</v>
      </c>
      <c r="AD13" s="152">
        <f t="shared" si="2"/>
        <v>37.925196672733563</v>
      </c>
      <c r="AE13" s="152">
        <f t="shared" si="2"/>
        <v>35.50386180792529</v>
      </c>
      <c r="AF13" s="152">
        <f t="shared" si="2"/>
        <v>32.174760108713741</v>
      </c>
      <c r="AG13" s="152">
        <f t="shared" si="2"/>
        <v>41.297632835230644</v>
      </c>
      <c r="AH13" s="152">
        <f t="shared" si="2"/>
        <v>34.824117158762917</v>
      </c>
      <c r="AI13" s="152">
        <f t="shared" si="2"/>
        <v>40.452709952738623</v>
      </c>
      <c r="AJ13" s="152">
        <f t="shared" si="2"/>
        <v>35.508082422029013</v>
      </c>
      <c r="AK13" s="152">
        <f t="shared" si="2"/>
        <v>43.093596582953758</v>
      </c>
      <c r="AL13" s="152">
        <f t="shared" si="2"/>
        <v>52.117251600154646</v>
      </c>
      <c r="AM13" s="152">
        <f t="shared" si="2"/>
        <v>51.852981728566618</v>
      </c>
      <c r="AN13" s="205">
        <f t="shared" si="5"/>
        <v>52.704237288135594</v>
      </c>
      <c r="AO13" s="206">
        <f t="shared" si="5"/>
        <v>34.715789473684211</v>
      </c>
      <c r="AP13" s="206">
        <f t="shared" si="3"/>
        <v>57.460135790494668</v>
      </c>
      <c r="AQ13" s="206">
        <f t="shared" si="3"/>
        <v>52.080188679245282</v>
      </c>
      <c r="AR13" s="206">
        <f t="shared" si="3"/>
        <v>44.667203791469191</v>
      </c>
      <c r="AS13" s="206">
        <f t="shared" si="3"/>
        <v>46.624902343750001</v>
      </c>
      <c r="AT13" s="206">
        <f t="shared" si="3"/>
        <v>47.552161100196464</v>
      </c>
      <c r="AU13" s="206">
        <f t="shared" si="3"/>
        <v>50.601201201201199</v>
      </c>
      <c r="AV13" s="206">
        <f t="shared" si="3"/>
        <v>51.985670103092787</v>
      </c>
      <c r="AW13" s="206">
        <f t="shared" si="3"/>
        <v>49.328020304568525</v>
      </c>
      <c r="AX13" s="206">
        <f t="shared" si="3"/>
        <v>46.49929859719439</v>
      </c>
      <c r="AY13" s="206">
        <f t="shared" si="3"/>
        <v>58.655065195586758</v>
      </c>
      <c r="AZ13" s="206">
        <f t="shared" si="3"/>
        <v>47.731941544885174</v>
      </c>
      <c r="BA13" s="206">
        <f t="shared" si="3"/>
        <v>51.498957247132431</v>
      </c>
      <c r="BB13" s="206">
        <f t="shared" si="3"/>
        <v>52.329357798165141</v>
      </c>
      <c r="BC13" s="206">
        <f t="shared" si="3"/>
        <v>49.470396744659205</v>
      </c>
      <c r="BD13" s="206">
        <f t="shared" si="3"/>
        <v>49.671954964176052</v>
      </c>
      <c r="BE13" s="206">
        <f t="shared" si="3"/>
        <v>48.737040816326534</v>
      </c>
      <c r="BF13" s="150">
        <v>145359</v>
      </c>
      <c r="BG13" s="141">
        <v>80294</v>
      </c>
      <c r="BH13" s="141">
        <v>126165</v>
      </c>
      <c r="BI13" s="141">
        <v>128608</v>
      </c>
      <c r="BJ13" s="141">
        <v>124627</v>
      </c>
      <c r="BK13" s="141">
        <v>129308</v>
      </c>
      <c r="BL13" s="141">
        <v>130047</v>
      </c>
      <c r="BM13" s="141">
        <v>127439</v>
      </c>
      <c r="BN13" s="141">
        <v>132962</v>
      </c>
      <c r="BO13" s="141">
        <v>136853</v>
      </c>
      <c r="BP13" s="141">
        <v>144232</v>
      </c>
      <c r="BQ13" s="141">
        <v>141604</v>
      </c>
      <c r="BR13" s="141">
        <v>131309</v>
      </c>
      <c r="BS13" s="141">
        <v>122087</v>
      </c>
      <c r="BT13" s="141">
        <v>144573</v>
      </c>
      <c r="BU13" s="141">
        <v>112846</v>
      </c>
      <c r="BV13" s="141">
        <v>93116</v>
      </c>
      <c r="BW13" s="145">
        <v>92111</v>
      </c>
      <c r="BX13" s="141">
        <v>118</v>
      </c>
      <c r="BY13" s="141">
        <v>104.5</v>
      </c>
      <c r="BZ13" s="141">
        <v>103.1</v>
      </c>
      <c r="CA13" s="141">
        <v>106</v>
      </c>
      <c r="CB13" s="141">
        <v>105.5</v>
      </c>
      <c r="CC13" s="141">
        <v>102.4</v>
      </c>
      <c r="CD13" s="141">
        <v>101.8</v>
      </c>
      <c r="CE13" s="141">
        <v>99.9</v>
      </c>
      <c r="CF13" s="141">
        <v>97</v>
      </c>
      <c r="CG13" s="141">
        <v>98.5</v>
      </c>
      <c r="CH13" s="141">
        <v>99.8</v>
      </c>
      <c r="CI13" s="141">
        <v>99.7</v>
      </c>
      <c r="CJ13" s="141">
        <v>95.8</v>
      </c>
      <c r="CK13" s="141">
        <v>95.9</v>
      </c>
      <c r="CL13" s="141">
        <v>98.1</v>
      </c>
      <c r="CM13" s="141">
        <v>98.3</v>
      </c>
      <c r="CN13" s="141">
        <v>97.7</v>
      </c>
      <c r="CO13" s="145">
        <v>98</v>
      </c>
      <c r="CP13" s="32"/>
      <c r="CQ13" s="32"/>
      <c r="CR13" s="32"/>
      <c r="CT13" s="31"/>
      <c r="CU13" s="31"/>
      <c r="CV13" s="31"/>
      <c r="CW13" s="31"/>
    </row>
    <row r="14" spans="1:101" s="16" customFormat="1" ht="15.75" customHeight="1" x14ac:dyDescent="0.3">
      <c r="A14"/>
      <c r="B14" s="131" t="s">
        <v>111</v>
      </c>
      <c r="C14" s="116" t="s">
        <v>4</v>
      </c>
      <c r="D14" s="140">
        <v>27.07</v>
      </c>
      <c r="E14" s="141">
        <v>21.63</v>
      </c>
      <c r="F14" s="141">
        <v>20.64</v>
      </c>
      <c r="G14" s="141">
        <v>18.95</v>
      </c>
      <c r="H14" s="141">
        <v>18.61</v>
      </c>
      <c r="I14" s="141">
        <v>16.829999999999998</v>
      </c>
      <c r="J14" s="141">
        <v>14.1</v>
      </c>
      <c r="K14" s="141">
        <v>11.69</v>
      </c>
      <c r="L14" s="141">
        <v>11.6</v>
      </c>
      <c r="M14" s="141">
        <v>10.02</v>
      </c>
      <c r="N14" s="141">
        <v>9.77</v>
      </c>
      <c r="O14" s="141">
        <v>9.1300000000000008</v>
      </c>
      <c r="P14" s="141">
        <v>9.0299999999999994</v>
      </c>
      <c r="Q14" s="141">
        <v>8.75</v>
      </c>
      <c r="R14" s="141">
        <v>8.26</v>
      </c>
      <c r="S14" s="141">
        <v>6.27</v>
      </c>
      <c r="T14" s="141">
        <v>8.15</v>
      </c>
      <c r="U14" s="145">
        <v>7.75</v>
      </c>
      <c r="V14" s="152">
        <f t="shared" si="4"/>
        <v>0.66897318670455952</v>
      </c>
      <c r="W14" s="152">
        <f t="shared" si="2"/>
        <v>0.63177264363115926</v>
      </c>
      <c r="X14" s="152">
        <f t="shared" si="2"/>
        <v>0.67318982387475534</v>
      </c>
      <c r="Y14" s="152">
        <f t="shared" si="2"/>
        <v>0.74491921852274068</v>
      </c>
      <c r="Z14" s="152">
        <f t="shared" si="2"/>
        <v>0.57516380269501788</v>
      </c>
      <c r="AA14" s="152">
        <f t="shared" si="2"/>
        <v>0.53713337375929526</v>
      </c>
      <c r="AB14" s="152">
        <f t="shared" si="2"/>
        <v>0.49941557751567317</v>
      </c>
      <c r="AC14" s="152">
        <f t="shared" si="2"/>
        <v>0.44367693942614239</v>
      </c>
      <c r="AD14" s="152">
        <f t="shared" si="2"/>
        <v>0.46375884540039181</v>
      </c>
      <c r="AE14" s="152">
        <f t="shared" si="2"/>
        <v>0.38078589344075398</v>
      </c>
      <c r="AF14" s="152">
        <f t="shared" si="2"/>
        <v>0.40368564581439548</v>
      </c>
      <c r="AG14" s="152">
        <f t="shared" si="2"/>
        <v>0.32745140233842623</v>
      </c>
      <c r="AH14" s="152">
        <f t="shared" si="2"/>
        <v>0.31463414634146342</v>
      </c>
      <c r="AI14" s="152">
        <f t="shared" si="2"/>
        <v>0.24500196001568011</v>
      </c>
      <c r="AJ14" s="152">
        <f t="shared" si="2"/>
        <v>0.2353142271095664</v>
      </c>
      <c r="AK14" s="152">
        <f t="shared" si="2"/>
        <v>0.17805418299539955</v>
      </c>
      <c r="AL14" s="152">
        <f t="shared" si="2"/>
        <v>0.22508837825894829</v>
      </c>
      <c r="AM14" s="152">
        <f t="shared" si="2"/>
        <v>0.20110543114409529</v>
      </c>
      <c r="AN14" s="205">
        <f t="shared" si="5"/>
        <v>1.0784860557768925</v>
      </c>
      <c r="AO14" s="206">
        <f t="shared" si="5"/>
        <v>0.82557251908396945</v>
      </c>
      <c r="AP14" s="206">
        <f t="shared" si="3"/>
        <v>0.8256</v>
      </c>
      <c r="AQ14" s="206">
        <f t="shared" si="3"/>
        <v>0.77983539094650201</v>
      </c>
      <c r="AR14" s="206">
        <f t="shared" si="3"/>
        <v>0.74439999999999995</v>
      </c>
      <c r="AS14" s="206">
        <f t="shared" si="3"/>
        <v>0.64730769230769236</v>
      </c>
      <c r="AT14" s="206">
        <f t="shared" si="3"/>
        <v>0.56399999999999995</v>
      </c>
      <c r="AU14" s="206">
        <f t="shared" si="3"/>
        <v>0.62513368983957218</v>
      </c>
      <c r="AV14" s="206">
        <f t="shared" si="3"/>
        <v>0.67441860465116277</v>
      </c>
      <c r="AW14" s="206">
        <f t="shared" si="3"/>
        <v>0.61097560975609755</v>
      </c>
      <c r="AX14" s="206">
        <f t="shared" si="3"/>
        <v>0.53387978142076498</v>
      </c>
      <c r="AY14" s="206">
        <f t="shared" si="3"/>
        <v>0.45879396984924625</v>
      </c>
      <c r="AZ14" s="206">
        <f t="shared" si="3"/>
        <v>0.46307692307692305</v>
      </c>
      <c r="BA14" s="206">
        <f t="shared" si="3"/>
        <v>0.44191919191919193</v>
      </c>
      <c r="BB14" s="206">
        <f t="shared" si="3"/>
        <v>0.40689655172413791</v>
      </c>
      <c r="BC14" s="206">
        <f t="shared" si="3"/>
        <v>0.29575471698113209</v>
      </c>
      <c r="BD14" s="206">
        <f t="shared" si="3"/>
        <v>0.36877828054298645</v>
      </c>
      <c r="BE14" s="206">
        <f t="shared" si="3"/>
        <v>0.33695652173913043</v>
      </c>
      <c r="BF14" s="150">
        <v>40465</v>
      </c>
      <c r="BG14" s="141">
        <v>34237</v>
      </c>
      <c r="BH14" s="141">
        <v>30660</v>
      </c>
      <c r="BI14" s="141">
        <v>25439</v>
      </c>
      <c r="BJ14" s="141">
        <v>32356</v>
      </c>
      <c r="BK14" s="141">
        <v>31333</v>
      </c>
      <c r="BL14" s="141">
        <v>28233</v>
      </c>
      <c r="BM14" s="141">
        <v>26348</v>
      </c>
      <c r="BN14" s="141">
        <v>25013</v>
      </c>
      <c r="BO14" s="141">
        <v>26314</v>
      </c>
      <c r="BP14" s="141">
        <v>24202</v>
      </c>
      <c r="BQ14" s="141">
        <v>27882</v>
      </c>
      <c r="BR14" s="141">
        <v>28700</v>
      </c>
      <c r="BS14" s="141">
        <v>35714</v>
      </c>
      <c r="BT14" s="141">
        <v>35102</v>
      </c>
      <c r="BU14" s="141">
        <v>35214</v>
      </c>
      <c r="BV14" s="141">
        <v>36208</v>
      </c>
      <c r="BW14" s="145">
        <v>38537</v>
      </c>
      <c r="BX14" s="141">
        <v>25.1</v>
      </c>
      <c r="BY14" s="141">
        <v>26.2</v>
      </c>
      <c r="BZ14" s="141">
        <v>25</v>
      </c>
      <c r="CA14" s="141">
        <v>24.3</v>
      </c>
      <c r="CB14" s="141">
        <v>25</v>
      </c>
      <c r="CC14" s="141">
        <v>26</v>
      </c>
      <c r="CD14" s="141">
        <v>25</v>
      </c>
      <c r="CE14" s="141">
        <v>18.7</v>
      </c>
      <c r="CF14" s="141">
        <v>17.2</v>
      </c>
      <c r="CG14" s="141">
        <v>16.399999999999999</v>
      </c>
      <c r="CH14" s="141">
        <v>18.3</v>
      </c>
      <c r="CI14" s="141">
        <v>19.899999999999999</v>
      </c>
      <c r="CJ14" s="141">
        <v>19.5</v>
      </c>
      <c r="CK14" s="141">
        <v>19.8</v>
      </c>
      <c r="CL14" s="141">
        <v>20.3</v>
      </c>
      <c r="CM14" s="141">
        <v>21.2</v>
      </c>
      <c r="CN14" s="141">
        <v>22.1</v>
      </c>
      <c r="CO14" s="145">
        <v>23</v>
      </c>
      <c r="CP14" s="32"/>
      <c r="CQ14" s="32"/>
      <c r="CR14" s="32"/>
      <c r="CT14" s="31"/>
      <c r="CU14" s="31"/>
      <c r="CV14" s="31"/>
      <c r="CW14" s="31"/>
    </row>
    <row r="15" spans="1:101" s="16" customFormat="1" ht="15.75" customHeight="1" x14ac:dyDescent="0.3">
      <c r="A15"/>
      <c r="B15" s="131" t="s">
        <v>112</v>
      </c>
      <c r="C15" s="116" t="s">
        <v>5</v>
      </c>
      <c r="D15" s="140">
        <v>48</v>
      </c>
      <c r="E15" s="141">
        <v>59.82</v>
      </c>
      <c r="F15" s="141">
        <v>63.56</v>
      </c>
      <c r="G15" s="141">
        <v>40.409999999999997</v>
      </c>
      <c r="H15" s="141">
        <v>34.01</v>
      </c>
      <c r="I15" s="141">
        <v>33.33</v>
      </c>
      <c r="J15" s="141">
        <v>29.37</v>
      </c>
      <c r="K15" s="141">
        <v>32.22</v>
      </c>
      <c r="L15" s="141">
        <v>34.33</v>
      </c>
      <c r="M15" s="141">
        <v>27.53</v>
      </c>
      <c r="N15" s="141">
        <v>25.62</v>
      </c>
      <c r="O15" s="141">
        <v>23.99</v>
      </c>
      <c r="P15" s="141">
        <v>18.37</v>
      </c>
      <c r="Q15" s="141">
        <v>20.059999999999999</v>
      </c>
      <c r="R15" s="141">
        <v>18.809999999999999</v>
      </c>
      <c r="S15" s="141">
        <v>16.02</v>
      </c>
      <c r="T15" s="141">
        <v>21.59</v>
      </c>
      <c r="U15" s="145">
        <v>18.22</v>
      </c>
      <c r="V15" s="152">
        <f t="shared" si="4"/>
        <v>1.6966526457177193</v>
      </c>
      <c r="W15" s="152">
        <f t="shared" si="2"/>
        <v>2.9324966910142654</v>
      </c>
      <c r="X15" s="152">
        <f t="shared" si="2"/>
        <v>2.6551925808338206</v>
      </c>
      <c r="Y15" s="152">
        <f t="shared" si="2"/>
        <v>1.4169004207573632</v>
      </c>
      <c r="Z15" s="152">
        <f t="shared" si="2"/>
        <v>1.3746968472109944</v>
      </c>
      <c r="AA15" s="152">
        <f t="shared" si="2"/>
        <v>1.4560307544449784</v>
      </c>
      <c r="AB15" s="152">
        <f t="shared" si="2"/>
        <v>1.5410851086158044</v>
      </c>
      <c r="AC15" s="152">
        <f t="shared" si="2"/>
        <v>1.1947050317030665</v>
      </c>
      <c r="AD15" s="152">
        <f t="shared" si="2"/>
        <v>1.391794372820887</v>
      </c>
      <c r="AE15" s="152">
        <f t="shared" si="2"/>
        <v>0.9725853176005087</v>
      </c>
      <c r="AF15" s="152">
        <f t="shared" si="2"/>
        <v>0.80876317949365495</v>
      </c>
      <c r="AG15" s="152">
        <f t="shared" si="2"/>
        <v>0.80861534313064576</v>
      </c>
      <c r="AH15" s="152">
        <f t="shared" si="2"/>
        <v>0.72115573352176809</v>
      </c>
      <c r="AI15" s="152">
        <f t="shared" si="2"/>
        <v>0.73482545148173928</v>
      </c>
      <c r="AJ15" s="152">
        <f t="shared" si="2"/>
        <v>0.61454521693674857</v>
      </c>
      <c r="AK15" s="152">
        <f t="shared" si="2"/>
        <v>1.0533929510783797</v>
      </c>
      <c r="AL15" s="152">
        <f t="shared" si="2"/>
        <v>1.1446901012671651</v>
      </c>
      <c r="AM15" s="152">
        <f t="shared" si="2"/>
        <v>0.82294489611562782</v>
      </c>
      <c r="AN15" s="205">
        <f t="shared" si="5"/>
        <v>1.7391304347826086</v>
      </c>
      <c r="AO15" s="206">
        <f t="shared" si="5"/>
        <v>2.3458823529411763</v>
      </c>
      <c r="AP15" s="206">
        <f t="shared" si="3"/>
        <v>2.5526104417670683</v>
      </c>
      <c r="AQ15" s="206">
        <f t="shared" si="3"/>
        <v>1.6228915662650603</v>
      </c>
      <c r="AR15" s="206">
        <f t="shared" si="3"/>
        <v>1.3825203252032521</v>
      </c>
      <c r="AS15" s="206">
        <f t="shared" si="3"/>
        <v>1.4063291139240506</v>
      </c>
      <c r="AT15" s="206">
        <f t="shared" si="3"/>
        <v>1.2237499999999999</v>
      </c>
      <c r="AU15" s="206">
        <f t="shared" si="3"/>
        <v>1.4069868995633188</v>
      </c>
      <c r="AV15" s="206">
        <f t="shared" si="3"/>
        <v>1.6042056074766355</v>
      </c>
      <c r="AW15" s="206">
        <f t="shared" si="3"/>
        <v>1.2864485981308411</v>
      </c>
      <c r="AX15" s="206">
        <f t="shared" si="3"/>
        <v>1.1861111111111111</v>
      </c>
      <c r="AY15" s="206">
        <f t="shared" si="3"/>
        <v>1.1004587155963304</v>
      </c>
      <c r="AZ15" s="206">
        <f t="shared" si="3"/>
        <v>0.83499999999999996</v>
      </c>
      <c r="BA15" s="206">
        <f t="shared" si="3"/>
        <v>0.87598253275109172</v>
      </c>
      <c r="BB15" s="206">
        <f t="shared" si="3"/>
        <v>0.75542168674698795</v>
      </c>
      <c r="BC15" s="206">
        <f t="shared" si="3"/>
        <v>0.58467153284671536</v>
      </c>
      <c r="BD15" s="206">
        <f t="shared" si="3"/>
        <v>0.71254125412541258</v>
      </c>
      <c r="BE15" s="206">
        <f t="shared" si="3"/>
        <v>0.6553956834532374</v>
      </c>
      <c r="BF15" s="150">
        <v>28291</v>
      </c>
      <c r="BG15" s="141">
        <v>20399</v>
      </c>
      <c r="BH15" s="141">
        <v>23938</v>
      </c>
      <c r="BI15" s="141">
        <v>28520</v>
      </c>
      <c r="BJ15" s="141">
        <v>24740</v>
      </c>
      <c r="BK15" s="141">
        <v>22891</v>
      </c>
      <c r="BL15" s="141">
        <v>19058</v>
      </c>
      <c r="BM15" s="141">
        <v>26969</v>
      </c>
      <c r="BN15" s="141">
        <v>24666</v>
      </c>
      <c r="BO15" s="141">
        <v>28306</v>
      </c>
      <c r="BP15" s="141">
        <v>31678</v>
      </c>
      <c r="BQ15" s="141">
        <v>29668</v>
      </c>
      <c r="BR15" s="141">
        <v>25473</v>
      </c>
      <c r="BS15" s="141">
        <v>27299</v>
      </c>
      <c r="BT15" s="141">
        <v>30608</v>
      </c>
      <c r="BU15" s="141">
        <v>15208</v>
      </c>
      <c r="BV15" s="141">
        <v>18861</v>
      </c>
      <c r="BW15" s="145">
        <v>22140</v>
      </c>
      <c r="BX15" s="141">
        <v>27.6</v>
      </c>
      <c r="BY15" s="141">
        <v>25.5</v>
      </c>
      <c r="BZ15" s="141">
        <v>24.9</v>
      </c>
      <c r="CA15" s="141">
        <v>24.9</v>
      </c>
      <c r="CB15" s="141">
        <v>24.6</v>
      </c>
      <c r="CC15" s="141">
        <v>23.7</v>
      </c>
      <c r="CD15" s="141">
        <v>24</v>
      </c>
      <c r="CE15" s="141">
        <v>22.9</v>
      </c>
      <c r="CF15" s="141">
        <v>21.4</v>
      </c>
      <c r="CG15" s="141">
        <v>21.4</v>
      </c>
      <c r="CH15" s="141">
        <v>21.6</v>
      </c>
      <c r="CI15" s="141">
        <v>21.8</v>
      </c>
      <c r="CJ15" s="141">
        <v>22</v>
      </c>
      <c r="CK15" s="141">
        <v>22.9</v>
      </c>
      <c r="CL15" s="141">
        <v>24.9</v>
      </c>
      <c r="CM15" s="141">
        <v>27.4</v>
      </c>
      <c r="CN15" s="141">
        <v>30.3</v>
      </c>
      <c r="CO15" s="145">
        <v>27.8</v>
      </c>
      <c r="CP15" s="32"/>
      <c r="CQ15" s="32"/>
      <c r="CR15" s="32"/>
      <c r="CT15" s="31"/>
      <c r="CU15" s="31"/>
      <c r="CV15" s="31"/>
      <c r="CW15" s="31"/>
    </row>
    <row r="16" spans="1:101" s="16" customFormat="1" ht="15.75" customHeight="1" x14ac:dyDescent="0.3">
      <c r="A16"/>
      <c r="B16" s="131" t="s">
        <v>113</v>
      </c>
      <c r="C16" s="116" t="s">
        <v>6</v>
      </c>
      <c r="D16" s="140">
        <v>194.29</v>
      </c>
      <c r="E16" s="141">
        <v>149.79</v>
      </c>
      <c r="F16" s="141">
        <v>161.34</v>
      </c>
      <c r="G16" s="141">
        <v>137.07</v>
      </c>
      <c r="H16" s="141">
        <v>134.43</v>
      </c>
      <c r="I16" s="141">
        <v>128.76</v>
      </c>
      <c r="J16" s="141">
        <v>137.69</v>
      </c>
      <c r="K16" s="141">
        <v>141.32</v>
      </c>
      <c r="L16" s="141">
        <v>144.66</v>
      </c>
      <c r="M16" s="141">
        <v>138.97</v>
      </c>
      <c r="N16" s="141">
        <v>129.91</v>
      </c>
      <c r="O16" s="141">
        <v>116.56</v>
      </c>
      <c r="P16" s="141">
        <v>99.76</v>
      </c>
      <c r="Q16" s="141">
        <v>113.37</v>
      </c>
      <c r="R16" s="141">
        <v>105.62</v>
      </c>
      <c r="S16" s="141">
        <v>101.83</v>
      </c>
      <c r="T16" s="141">
        <v>108.76</v>
      </c>
      <c r="U16" s="145">
        <v>102.4</v>
      </c>
      <c r="V16" s="152">
        <f t="shared" si="4"/>
        <v>1.3918618812235835</v>
      </c>
      <c r="W16" s="152">
        <f t="shared" si="2"/>
        <v>2.0187331536388142</v>
      </c>
      <c r="X16" s="152">
        <f t="shared" si="2"/>
        <v>1.3806972803669537</v>
      </c>
      <c r="Y16" s="152">
        <f t="shared" si="2"/>
        <v>1.0184868704581593</v>
      </c>
      <c r="Z16" s="152">
        <f t="shared" si="2"/>
        <v>1.0844364850802255</v>
      </c>
      <c r="AA16" s="152">
        <f t="shared" si="2"/>
        <v>1.3085631821784993</v>
      </c>
      <c r="AB16" s="152">
        <f t="shared" si="2"/>
        <v>1.3588410030692102</v>
      </c>
      <c r="AC16" s="152">
        <f t="shared" si="2"/>
        <v>1.279968118541061</v>
      </c>
      <c r="AD16" s="152">
        <f t="shared" si="2"/>
        <v>1.3147323457238935</v>
      </c>
      <c r="AE16" s="152">
        <f t="shared" si="2"/>
        <v>1.11452401956853</v>
      </c>
      <c r="AF16" s="152">
        <f t="shared" si="2"/>
        <v>1.0283547590399595</v>
      </c>
      <c r="AG16" s="152">
        <f t="shared" si="2"/>
        <v>0.94753442697579138</v>
      </c>
      <c r="AH16" s="152">
        <f t="shared" si="2"/>
        <v>0.89233163680599659</v>
      </c>
      <c r="AI16" s="152">
        <f t="shared" si="2"/>
        <v>0.77786544992967166</v>
      </c>
      <c r="AJ16" s="152">
        <f t="shared" si="2"/>
        <v>0.67995854068356365</v>
      </c>
      <c r="AK16" s="152">
        <f t="shared" si="2"/>
        <v>0.75427394743859444</v>
      </c>
      <c r="AL16" s="152">
        <f t="shared" si="2"/>
        <v>0.88782948710622767</v>
      </c>
      <c r="AM16" s="152">
        <f t="shared" si="2"/>
        <v>0.82970741469975773</v>
      </c>
      <c r="AN16" s="205">
        <f t="shared" si="5"/>
        <v>2.2153933865450397</v>
      </c>
      <c r="AO16" s="206">
        <f t="shared" si="5"/>
        <v>1.9761213720316622</v>
      </c>
      <c r="AP16" s="206">
        <f t="shared" si="3"/>
        <v>2.1685483870967741</v>
      </c>
      <c r="AQ16" s="206">
        <f t="shared" si="3"/>
        <v>1.794109947643979</v>
      </c>
      <c r="AR16" s="206">
        <f t="shared" si="3"/>
        <v>1.7971925133689839</v>
      </c>
      <c r="AS16" s="206">
        <f t="shared" si="3"/>
        <v>1.7662551440329217</v>
      </c>
      <c r="AT16" s="206">
        <f t="shared" si="3"/>
        <v>1.9783045977011495</v>
      </c>
      <c r="AU16" s="206">
        <f t="shared" si="3"/>
        <v>2.0630656934306568</v>
      </c>
      <c r="AV16" s="206">
        <f t="shared" si="3"/>
        <v>2.155886736214605</v>
      </c>
      <c r="AW16" s="206">
        <f t="shared" si="3"/>
        <v>2.0228529839883551</v>
      </c>
      <c r="AX16" s="206">
        <f t="shared" si="3"/>
        <v>1.8322990126939351</v>
      </c>
      <c r="AY16" s="206">
        <f t="shared" si="3"/>
        <v>1.6033012379642366</v>
      </c>
      <c r="AZ16" s="206">
        <f t="shared" si="3"/>
        <v>1.3759999999999999</v>
      </c>
      <c r="BA16" s="206">
        <f t="shared" si="3"/>
        <v>1.5572802197802198</v>
      </c>
      <c r="BB16" s="206">
        <f t="shared" si="3"/>
        <v>1.3752604166666667</v>
      </c>
      <c r="BC16" s="206">
        <f t="shared" si="3"/>
        <v>1.2824937027707808</v>
      </c>
      <c r="BD16" s="206">
        <f t="shared" si="3"/>
        <v>1.392573623559539</v>
      </c>
      <c r="BE16" s="206">
        <f t="shared" si="3"/>
        <v>1.3281452658884565</v>
      </c>
      <c r="BF16" s="150">
        <v>139590</v>
      </c>
      <c r="BG16" s="141">
        <v>74200</v>
      </c>
      <c r="BH16" s="141">
        <v>116854</v>
      </c>
      <c r="BI16" s="141">
        <v>134582</v>
      </c>
      <c r="BJ16" s="141">
        <v>123963</v>
      </c>
      <c r="BK16" s="141">
        <v>98398</v>
      </c>
      <c r="BL16" s="141">
        <v>101329</v>
      </c>
      <c r="BM16" s="141">
        <v>110409</v>
      </c>
      <c r="BN16" s="141">
        <v>110030</v>
      </c>
      <c r="BO16" s="141">
        <v>124690</v>
      </c>
      <c r="BP16" s="141">
        <v>126328</v>
      </c>
      <c r="BQ16" s="141">
        <v>123014</v>
      </c>
      <c r="BR16" s="141">
        <v>111797</v>
      </c>
      <c r="BS16" s="141">
        <v>145745</v>
      </c>
      <c r="BT16" s="141">
        <v>155333</v>
      </c>
      <c r="BU16" s="141">
        <v>135004</v>
      </c>
      <c r="BV16" s="141">
        <v>122501</v>
      </c>
      <c r="BW16" s="145">
        <v>123417</v>
      </c>
      <c r="BX16" s="141">
        <v>87.7</v>
      </c>
      <c r="BY16" s="141">
        <v>75.8</v>
      </c>
      <c r="BZ16" s="141">
        <v>74.400000000000006</v>
      </c>
      <c r="CA16" s="141">
        <v>76.400000000000006</v>
      </c>
      <c r="CB16" s="141">
        <v>74.8</v>
      </c>
      <c r="CC16" s="141">
        <v>72.900000000000006</v>
      </c>
      <c r="CD16" s="141">
        <v>69.599999999999994</v>
      </c>
      <c r="CE16" s="141">
        <v>68.5</v>
      </c>
      <c r="CF16" s="141">
        <v>67.099999999999994</v>
      </c>
      <c r="CG16" s="141">
        <v>68.7</v>
      </c>
      <c r="CH16" s="141">
        <v>70.900000000000006</v>
      </c>
      <c r="CI16" s="141">
        <v>72.7</v>
      </c>
      <c r="CJ16" s="141">
        <v>72.5</v>
      </c>
      <c r="CK16" s="141">
        <v>72.8</v>
      </c>
      <c r="CL16" s="141">
        <v>76.8</v>
      </c>
      <c r="CM16" s="141">
        <v>79.400000000000006</v>
      </c>
      <c r="CN16" s="141">
        <v>78.099999999999994</v>
      </c>
      <c r="CO16" s="145">
        <v>77.099999999999994</v>
      </c>
      <c r="CP16" s="32"/>
      <c r="CQ16" s="32"/>
      <c r="CR16" s="32"/>
      <c r="CT16" s="31"/>
      <c r="CU16" s="31"/>
      <c r="CV16" s="31"/>
      <c r="CW16" s="31"/>
    </row>
    <row r="17" spans="1:101" s="16" customFormat="1" ht="15.75" customHeight="1" x14ac:dyDescent="0.3">
      <c r="A17"/>
      <c r="B17" s="131" t="s">
        <v>114</v>
      </c>
      <c r="C17" s="116" t="s">
        <v>7</v>
      </c>
      <c r="D17" s="140">
        <v>256.98</v>
      </c>
      <c r="E17" s="141">
        <v>203.32</v>
      </c>
      <c r="F17" s="141">
        <v>235.92</v>
      </c>
      <c r="G17" s="141">
        <v>214.46</v>
      </c>
      <c r="H17" s="141">
        <v>211.79</v>
      </c>
      <c r="I17" s="141">
        <v>220.53</v>
      </c>
      <c r="J17" s="141">
        <v>176.83</v>
      </c>
      <c r="K17" s="141">
        <v>181.16</v>
      </c>
      <c r="L17" s="141">
        <v>149.84</v>
      </c>
      <c r="M17" s="141">
        <v>179.05</v>
      </c>
      <c r="N17" s="141">
        <v>183.25</v>
      </c>
      <c r="O17" s="141">
        <v>169.42</v>
      </c>
      <c r="P17" s="141">
        <v>133.33000000000001</v>
      </c>
      <c r="Q17" s="141">
        <v>144.93</v>
      </c>
      <c r="R17" s="141">
        <v>123.68</v>
      </c>
      <c r="S17" s="141">
        <v>142.13999999999999</v>
      </c>
      <c r="T17" s="141">
        <v>128.94999999999999</v>
      </c>
      <c r="U17" s="145">
        <v>193.73</v>
      </c>
      <c r="V17" s="152">
        <f t="shared" si="4"/>
        <v>3.0116373097071341</v>
      </c>
      <c r="W17" s="152">
        <f t="shared" si="2"/>
        <v>4.092263102809758</v>
      </c>
      <c r="X17" s="152">
        <f t="shared" si="2"/>
        <v>2.6928432827302817</v>
      </c>
      <c r="Y17" s="152">
        <f t="shared" si="2"/>
        <v>2.0365411277610015</v>
      </c>
      <c r="Z17" s="152">
        <f t="shared" si="2"/>
        <v>2.5764893371126871</v>
      </c>
      <c r="AA17" s="152">
        <f t="shared" si="2"/>
        <v>2.6045824967520965</v>
      </c>
      <c r="AB17" s="152">
        <f t="shared" si="2"/>
        <v>1.9800461335184647</v>
      </c>
      <c r="AC17" s="152">
        <f t="shared" si="2"/>
        <v>1.4581572614074485</v>
      </c>
      <c r="AD17" s="152">
        <f t="shared" si="2"/>
        <v>1.1003245751883564</v>
      </c>
      <c r="AE17" s="152">
        <f t="shared" si="2"/>
        <v>1.2872034507548527</v>
      </c>
      <c r="AF17" s="152">
        <f t="shared" si="2"/>
        <v>1.219999334243201</v>
      </c>
      <c r="AG17" s="152">
        <f t="shared" si="2"/>
        <v>1.1995270428139537</v>
      </c>
      <c r="AH17" s="152">
        <f t="shared" si="2"/>
        <v>1.132939626970302</v>
      </c>
      <c r="AI17" s="152">
        <f t="shared" si="2"/>
        <v>0.88677998458093177</v>
      </c>
      <c r="AJ17" s="152">
        <f t="shared" si="2"/>
        <v>0.89850418812794675</v>
      </c>
      <c r="AK17" s="152">
        <f t="shared" si="2"/>
        <v>0.86400992024897882</v>
      </c>
      <c r="AL17" s="152">
        <f t="shared" si="2"/>
        <v>0.86369725385130602</v>
      </c>
      <c r="AM17" s="152">
        <f t="shared" si="2"/>
        <v>1.5053537849472391</v>
      </c>
      <c r="AN17" s="205">
        <f t="shared" si="5"/>
        <v>3.2243412797992477</v>
      </c>
      <c r="AO17" s="206">
        <f t="shared" si="5"/>
        <v>3.1818466353677621</v>
      </c>
      <c r="AP17" s="206">
        <f t="shared" si="3"/>
        <v>3.7270142180094785</v>
      </c>
      <c r="AQ17" s="206">
        <f t="shared" si="3"/>
        <v>3.1491923641703377</v>
      </c>
      <c r="AR17" s="206">
        <f t="shared" si="3"/>
        <v>3.2989096573208725</v>
      </c>
      <c r="AS17" s="206">
        <f t="shared" si="3"/>
        <v>3.4137770897832822</v>
      </c>
      <c r="AT17" s="206">
        <f t="shared" si="3"/>
        <v>2.6711480362537765</v>
      </c>
      <c r="AU17" s="206">
        <f t="shared" si="3"/>
        <v>2.7283132530120482</v>
      </c>
      <c r="AV17" s="206">
        <f t="shared" si="3"/>
        <v>2.1874452554744526</v>
      </c>
      <c r="AW17" s="206">
        <f t="shared" si="3"/>
        <v>2.4033557046979865</v>
      </c>
      <c r="AX17" s="206">
        <f t="shared" si="3"/>
        <v>2.2849127182044886</v>
      </c>
      <c r="AY17" s="206">
        <f t="shared" si="3"/>
        <v>2.1860645161290324</v>
      </c>
      <c r="AZ17" s="206">
        <f t="shared" si="3"/>
        <v>1.7969002695417791</v>
      </c>
      <c r="BA17" s="206">
        <f t="shared" si="3"/>
        <v>1.9221485411140584</v>
      </c>
      <c r="BB17" s="206">
        <f t="shared" si="3"/>
        <v>1.5979328165374678</v>
      </c>
      <c r="BC17" s="206">
        <f t="shared" si="3"/>
        <v>1.7834378920953575</v>
      </c>
      <c r="BD17" s="206">
        <f t="shared" si="3"/>
        <v>1.5998759305210917</v>
      </c>
      <c r="BE17" s="206">
        <f t="shared" si="3"/>
        <v>2.5934404283801875</v>
      </c>
      <c r="BF17" s="150">
        <v>85329</v>
      </c>
      <c r="BG17" s="141">
        <v>49684</v>
      </c>
      <c r="BH17" s="141">
        <v>87610</v>
      </c>
      <c r="BI17" s="141">
        <v>105306</v>
      </c>
      <c r="BJ17" s="141">
        <v>82201</v>
      </c>
      <c r="BK17" s="141">
        <v>84670</v>
      </c>
      <c r="BL17" s="141">
        <v>89306</v>
      </c>
      <c r="BM17" s="141">
        <v>124239</v>
      </c>
      <c r="BN17" s="141">
        <v>136178</v>
      </c>
      <c r="BO17" s="141">
        <v>139100</v>
      </c>
      <c r="BP17" s="141">
        <v>150205</v>
      </c>
      <c r="BQ17" s="141">
        <v>141239</v>
      </c>
      <c r="BR17" s="141">
        <v>117685</v>
      </c>
      <c r="BS17" s="141">
        <v>163434</v>
      </c>
      <c r="BT17" s="141">
        <v>137651</v>
      </c>
      <c r="BU17" s="141">
        <v>164512</v>
      </c>
      <c r="BV17" s="141">
        <v>149300</v>
      </c>
      <c r="BW17" s="145">
        <v>128694</v>
      </c>
      <c r="BX17" s="141">
        <v>79.7</v>
      </c>
      <c r="BY17" s="141">
        <v>63.9</v>
      </c>
      <c r="BZ17" s="141">
        <v>63.3</v>
      </c>
      <c r="CA17" s="141">
        <v>68.099999999999994</v>
      </c>
      <c r="CB17" s="141">
        <v>64.2</v>
      </c>
      <c r="CC17" s="141">
        <v>64.599999999999994</v>
      </c>
      <c r="CD17" s="141">
        <v>66.2</v>
      </c>
      <c r="CE17" s="141">
        <v>66.400000000000006</v>
      </c>
      <c r="CF17" s="141">
        <v>68.5</v>
      </c>
      <c r="CG17" s="141">
        <v>74.5</v>
      </c>
      <c r="CH17" s="141">
        <v>80.2</v>
      </c>
      <c r="CI17" s="141">
        <v>77.5</v>
      </c>
      <c r="CJ17" s="141">
        <v>74.2</v>
      </c>
      <c r="CK17" s="141">
        <v>75.400000000000006</v>
      </c>
      <c r="CL17" s="141">
        <v>77.400000000000006</v>
      </c>
      <c r="CM17" s="141">
        <v>79.7</v>
      </c>
      <c r="CN17" s="141">
        <v>80.599999999999994</v>
      </c>
      <c r="CO17" s="145">
        <v>74.7</v>
      </c>
      <c r="CP17" s="32"/>
      <c r="CQ17" s="32"/>
      <c r="CR17" s="32"/>
      <c r="CT17" s="31"/>
      <c r="CU17" s="31"/>
      <c r="CV17" s="31"/>
      <c r="CW17" s="31"/>
    </row>
    <row r="18" spans="1:101" s="16" customFormat="1" ht="15.75" customHeight="1" x14ac:dyDescent="0.3">
      <c r="A18"/>
      <c r="B18" s="131" t="s">
        <v>115</v>
      </c>
      <c r="C18" s="116" t="s">
        <v>8</v>
      </c>
      <c r="D18" s="140">
        <v>32.28</v>
      </c>
      <c r="E18" s="141">
        <v>25.91</v>
      </c>
      <c r="F18" s="141">
        <v>27.33</v>
      </c>
      <c r="G18" s="141">
        <v>24.63</v>
      </c>
      <c r="H18" s="141">
        <v>18.329999999999998</v>
      </c>
      <c r="I18" s="141">
        <v>18.04</v>
      </c>
      <c r="J18" s="141">
        <v>16.84</v>
      </c>
      <c r="K18" s="141">
        <v>16.8</v>
      </c>
      <c r="L18" s="141">
        <v>18.96</v>
      </c>
      <c r="M18" s="141">
        <v>16.3</v>
      </c>
      <c r="N18" s="141">
        <v>15.4</v>
      </c>
      <c r="O18" s="141">
        <v>15.83</v>
      </c>
      <c r="P18" s="141">
        <v>19.7</v>
      </c>
      <c r="Q18" s="141">
        <v>12.77</v>
      </c>
      <c r="R18" s="141">
        <v>10.72</v>
      </c>
      <c r="S18" s="141">
        <v>9.4700000000000006</v>
      </c>
      <c r="T18" s="141">
        <v>11.64</v>
      </c>
      <c r="U18" s="145">
        <v>11.17</v>
      </c>
      <c r="V18" s="152">
        <f t="shared" si="4"/>
        <v>1.4767372706894186</v>
      </c>
      <c r="W18" s="152">
        <f t="shared" si="2"/>
        <v>1.0942647183039107</v>
      </c>
      <c r="X18" s="152">
        <f t="shared" si="2"/>
        <v>1.3408232350488152</v>
      </c>
      <c r="Y18" s="152">
        <f t="shared" si="2"/>
        <v>1.1775111153607114</v>
      </c>
      <c r="Z18" s="152">
        <f t="shared" si="2"/>
        <v>0.99793118466898956</v>
      </c>
      <c r="AA18" s="152">
        <f t="shared" si="2"/>
        <v>0.6276092401892569</v>
      </c>
      <c r="AB18" s="152">
        <f t="shared" si="2"/>
        <v>0.57657410894648542</v>
      </c>
      <c r="AC18" s="152">
        <f t="shared" si="2"/>
        <v>0.58141546980446446</v>
      </c>
      <c r="AD18" s="152">
        <f t="shared" si="2"/>
        <v>0.68765414188306984</v>
      </c>
      <c r="AE18" s="152">
        <f t="shared" si="2"/>
        <v>0.56536367104852414</v>
      </c>
      <c r="AF18" s="152">
        <f t="shared" si="2"/>
        <v>0.58062813407231462</v>
      </c>
      <c r="AG18" s="152">
        <f t="shared" si="2"/>
        <v>0.57792705633237196</v>
      </c>
      <c r="AH18" s="152">
        <f t="shared" si="2"/>
        <v>0.84184436562540066</v>
      </c>
      <c r="AI18" s="152">
        <f t="shared" si="2"/>
        <v>0.40125687352710132</v>
      </c>
      <c r="AJ18" s="152">
        <f t="shared" si="2"/>
        <v>0.43921825705740158</v>
      </c>
      <c r="AK18" s="152">
        <f t="shared" si="2"/>
        <v>0.26700124055486635</v>
      </c>
      <c r="AL18" s="152">
        <f t="shared" si="2"/>
        <v>0.2765568200717527</v>
      </c>
      <c r="AM18" s="152">
        <f t="shared" si="2"/>
        <v>0.23685828791959118</v>
      </c>
      <c r="AN18" s="205">
        <f t="shared" si="5"/>
        <v>2.1236842105263158</v>
      </c>
      <c r="AO18" s="206">
        <f t="shared" si="5"/>
        <v>1.660897435897436</v>
      </c>
      <c r="AP18" s="206">
        <f t="shared" si="3"/>
        <v>1.8466216216216216</v>
      </c>
      <c r="AQ18" s="206">
        <f t="shared" si="3"/>
        <v>1.6869863013698629</v>
      </c>
      <c r="AR18" s="206">
        <f t="shared" si="3"/>
        <v>1.2469387755102042</v>
      </c>
      <c r="AS18" s="206">
        <f t="shared" si="3"/>
        <v>1.210738255033557</v>
      </c>
      <c r="AT18" s="206">
        <f t="shared" si="3"/>
        <v>1.1226666666666667</v>
      </c>
      <c r="AU18" s="206">
        <f t="shared" si="3"/>
        <v>1.0838709677419356</v>
      </c>
      <c r="AV18" s="206">
        <f t="shared" si="3"/>
        <v>1.2810810810810811</v>
      </c>
      <c r="AW18" s="206">
        <f t="shared" si="3"/>
        <v>1.0584415584415585</v>
      </c>
      <c r="AX18" s="206">
        <f t="shared" si="3"/>
        <v>1.0694444444444444</v>
      </c>
      <c r="AY18" s="206">
        <f t="shared" si="3"/>
        <v>1.0768707482993198</v>
      </c>
      <c r="AZ18" s="206">
        <f t="shared" si="3"/>
        <v>1.2875816993464053</v>
      </c>
      <c r="BA18" s="206">
        <f t="shared" si="3"/>
        <v>0.82922077922077919</v>
      </c>
      <c r="BB18" s="206">
        <f t="shared" si="3"/>
        <v>0.67</v>
      </c>
      <c r="BC18" s="206">
        <f t="shared" si="3"/>
        <v>0.55058139534883721</v>
      </c>
      <c r="BD18" s="206">
        <f t="shared" si="3"/>
        <v>0.63260869565217392</v>
      </c>
      <c r="BE18" s="206">
        <f t="shared" si="3"/>
        <v>0.56989795918367347</v>
      </c>
      <c r="BF18" s="150">
        <v>21859</v>
      </c>
      <c r="BG18" s="141">
        <v>23678</v>
      </c>
      <c r="BH18" s="141">
        <v>20383</v>
      </c>
      <c r="BI18" s="141">
        <v>20917</v>
      </c>
      <c r="BJ18" s="141">
        <v>18368</v>
      </c>
      <c r="BK18" s="141">
        <v>28744</v>
      </c>
      <c r="BL18" s="141">
        <v>29207</v>
      </c>
      <c r="BM18" s="141">
        <v>28895</v>
      </c>
      <c r="BN18" s="141">
        <v>27572</v>
      </c>
      <c r="BO18" s="141">
        <v>28831</v>
      </c>
      <c r="BP18" s="141">
        <v>26523</v>
      </c>
      <c r="BQ18" s="141">
        <v>27391</v>
      </c>
      <c r="BR18" s="141">
        <v>23401</v>
      </c>
      <c r="BS18" s="141">
        <v>31825</v>
      </c>
      <c r="BT18" s="141">
        <v>24407</v>
      </c>
      <c r="BU18" s="141">
        <v>35468</v>
      </c>
      <c r="BV18" s="141">
        <v>42089</v>
      </c>
      <c r="BW18" s="145">
        <v>47159</v>
      </c>
      <c r="BX18" s="141">
        <v>15.2</v>
      </c>
      <c r="BY18" s="141">
        <v>15.6</v>
      </c>
      <c r="BZ18" s="141">
        <v>14.8</v>
      </c>
      <c r="CA18" s="141">
        <v>14.6</v>
      </c>
      <c r="CB18" s="141">
        <v>14.7</v>
      </c>
      <c r="CC18" s="141">
        <v>14.9</v>
      </c>
      <c r="CD18" s="141">
        <v>15</v>
      </c>
      <c r="CE18" s="141">
        <v>15.5</v>
      </c>
      <c r="CF18" s="141">
        <v>14.8</v>
      </c>
      <c r="CG18" s="141">
        <v>15.4</v>
      </c>
      <c r="CH18" s="141">
        <v>14.4</v>
      </c>
      <c r="CI18" s="141">
        <v>14.7</v>
      </c>
      <c r="CJ18" s="141">
        <v>15.3</v>
      </c>
      <c r="CK18" s="141">
        <v>15.4</v>
      </c>
      <c r="CL18" s="141">
        <v>16</v>
      </c>
      <c r="CM18" s="141">
        <v>17.2</v>
      </c>
      <c r="CN18" s="141">
        <v>18.399999999999999</v>
      </c>
      <c r="CO18" s="145">
        <v>19.600000000000001</v>
      </c>
      <c r="CP18" s="32"/>
      <c r="CQ18" s="32"/>
      <c r="CR18" s="32"/>
      <c r="CT18" s="31"/>
      <c r="CU18" s="31"/>
      <c r="CV18" s="31"/>
      <c r="CW18" s="31"/>
    </row>
    <row r="19" spans="1:101" s="16" customFormat="1" ht="15.75" customHeight="1" x14ac:dyDescent="0.3">
      <c r="A19"/>
      <c r="B19" s="131" t="s">
        <v>116</v>
      </c>
      <c r="C19" s="116" t="s">
        <v>40</v>
      </c>
      <c r="D19" s="140">
        <v>151.30000000000001</v>
      </c>
      <c r="E19" s="141">
        <v>136.04</v>
      </c>
      <c r="F19" s="141">
        <v>149.16999999999999</v>
      </c>
      <c r="G19" s="141">
        <v>145.53</v>
      </c>
      <c r="H19" s="141">
        <v>144.25</v>
      </c>
      <c r="I19" s="141">
        <v>144.08000000000001</v>
      </c>
      <c r="J19" s="141">
        <v>131.85</v>
      </c>
      <c r="K19" s="141">
        <v>122.47</v>
      </c>
      <c r="L19" s="141">
        <v>120.99</v>
      </c>
      <c r="M19" s="141">
        <v>115</v>
      </c>
      <c r="N19" s="141">
        <v>109.14</v>
      </c>
      <c r="O19" s="141">
        <v>109</v>
      </c>
      <c r="P19" s="141">
        <v>107.39</v>
      </c>
      <c r="Q19" s="141">
        <v>113.75</v>
      </c>
      <c r="R19" s="141">
        <v>102.93</v>
      </c>
      <c r="S19" s="141">
        <v>101.7</v>
      </c>
      <c r="T19" s="141">
        <v>120.75</v>
      </c>
      <c r="U19" s="145">
        <v>112.18</v>
      </c>
      <c r="V19" s="152">
        <f t="shared" si="4"/>
        <v>2.6790615316511732</v>
      </c>
      <c r="W19" s="152">
        <f t="shared" si="2"/>
        <v>2.7365626005793371</v>
      </c>
      <c r="X19" s="152">
        <f t="shared" si="2"/>
        <v>2.9147289851107896</v>
      </c>
      <c r="Y19" s="152">
        <f t="shared" si="2"/>
        <v>2.8016710303403665</v>
      </c>
      <c r="Z19" s="152">
        <f t="shared" si="2"/>
        <v>3.0760208977502934</v>
      </c>
      <c r="AA19" s="152">
        <f t="shared" si="2"/>
        <v>3.3991554014202467</v>
      </c>
      <c r="AB19" s="152">
        <f t="shared" si="2"/>
        <v>2.9801324503311259</v>
      </c>
      <c r="AC19" s="152">
        <f t="shared" si="2"/>
        <v>2.8550447594181274</v>
      </c>
      <c r="AD19" s="152">
        <f t="shared" si="2"/>
        <v>2.5883535854869075</v>
      </c>
      <c r="AE19" s="152">
        <f t="shared" si="2"/>
        <v>2.7477122309033999</v>
      </c>
      <c r="AF19" s="152">
        <f t="shared" si="2"/>
        <v>2.5882799345459722</v>
      </c>
      <c r="AG19" s="152">
        <f t="shared" si="2"/>
        <v>2.5864319104003037</v>
      </c>
      <c r="AH19" s="152">
        <f t="shared" si="2"/>
        <v>2.5080573590546034</v>
      </c>
      <c r="AI19" s="152">
        <f t="shared" si="2"/>
        <v>2.4047608980592785</v>
      </c>
      <c r="AJ19" s="152">
        <f t="shared" si="2"/>
        <v>2.3492490984616787</v>
      </c>
      <c r="AK19" s="152">
        <f t="shared" si="2"/>
        <v>2.3772235338117387</v>
      </c>
      <c r="AL19" s="152">
        <f t="shared" si="2"/>
        <v>2.9008312112621919</v>
      </c>
      <c r="AM19" s="152">
        <f t="shared" si="2"/>
        <v>2.5681058559589762</v>
      </c>
      <c r="AN19" s="205">
        <f t="shared" si="5"/>
        <v>2.9096153846153845</v>
      </c>
      <c r="AO19" s="206">
        <f t="shared" si="5"/>
        <v>2.7991769547325105</v>
      </c>
      <c r="AP19" s="206">
        <f t="shared" si="3"/>
        <v>3.1805970149253731</v>
      </c>
      <c r="AQ19" s="206">
        <f t="shared" si="3"/>
        <v>3.0255717255717256</v>
      </c>
      <c r="AR19" s="206">
        <f t="shared" si="3"/>
        <v>2.998960498960499</v>
      </c>
      <c r="AS19" s="206">
        <f t="shared" si="3"/>
        <v>3.1876106194690266</v>
      </c>
      <c r="AT19" s="206">
        <f t="shared" si="3"/>
        <v>2.9430803571428572</v>
      </c>
      <c r="AU19" s="206">
        <f t="shared" si="3"/>
        <v>2.7770975056689342</v>
      </c>
      <c r="AV19" s="206">
        <f t="shared" si="3"/>
        <v>2.7942263279445729</v>
      </c>
      <c r="AW19" s="206">
        <f t="shared" si="3"/>
        <v>2.6744186046511627</v>
      </c>
      <c r="AX19" s="206">
        <f t="shared" si="3"/>
        <v>2.526388888888889</v>
      </c>
      <c r="AY19" s="206">
        <f t="shared" si="3"/>
        <v>2.5407925407925407</v>
      </c>
      <c r="AZ19" s="206">
        <f t="shared" si="3"/>
        <v>2.5268235294117649</v>
      </c>
      <c r="BA19" s="206">
        <f t="shared" si="3"/>
        <v>2.6639344262295084</v>
      </c>
      <c r="BB19" s="206">
        <f t="shared" si="3"/>
        <v>2.3393181818181819</v>
      </c>
      <c r="BC19" s="206">
        <f t="shared" si="3"/>
        <v>2.3009049773755654</v>
      </c>
      <c r="BD19" s="206">
        <f t="shared" si="3"/>
        <v>2.7758620689655173</v>
      </c>
      <c r="BE19" s="206">
        <f t="shared" si="3"/>
        <v>2.5265765765765766</v>
      </c>
      <c r="BF19" s="150">
        <v>56475</v>
      </c>
      <c r="BG19" s="141">
        <v>49712</v>
      </c>
      <c r="BH19" s="141">
        <v>51178</v>
      </c>
      <c r="BI19" s="141">
        <v>51944</v>
      </c>
      <c r="BJ19" s="141">
        <v>46895</v>
      </c>
      <c r="BK19" s="141">
        <v>42387</v>
      </c>
      <c r="BL19" s="141">
        <v>44243</v>
      </c>
      <c r="BM19" s="141">
        <v>42896</v>
      </c>
      <c r="BN19" s="141">
        <v>46744</v>
      </c>
      <c r="BO19" s="141">
        <v>41853</v>
      </c>
      <c r="BP19" s="141">
        <v>42167</v>
      </c>
      <c r="BQ19" s="141">
        <v>42143</v>
      </c>
      <c r="BR19" s="141">
        <v>42818</v>
      </c>
      <c r="BS19" s="141">
        <v>47302</v>
      </c>
      <c r="BT19" s="141">
        <v>43814</v>
      </c>
      <c r="BU19" s="141">
        <v>42781</v>
      </c>
      <c r="BV19" s="141">
        <v>41626</v>
      </c>
      <c r="BW19" s="145">
        <v>43682</v>
      </c>
      <c r="BX19" s="141">
        <v>52</v>
      </c>
      <c r="BY19" s="141">
        <v>48.6</v>
      </c>
      <c r="BZ19" s="141">
        <v>46.9</v>
      </c>
      <c r="CA19" s="141">
        <v>48.1</v>
      </c>
      <c r="CB19" s="141">
        <v>48.1</v>
      </c>
      <c r="CC19" s="141">
        <v>45.2</v>
      </c>
      <c r="CD19" s="141">
        <v>44.8</v>
      </c>
      <c r="CE19" s="141">
        <v>44.1</v>
      </c>
      <c r="CF19" s="141">
        <v>43.3</v>
      </c>
      <c r="CG19" s="141">
        <v>43</v>
      </c>
      <c r="CH19" s="141">
        <v>43.2</v>
      </c>
      <c r="CI19" s="141">
        <v>42.9</v>
      </c>
      <c r="CJ19" s="141">
        <v>42.5</v>
      </c>
      <c r="CK19" s="141">
        <v>42.7</v>
      </c>
      <c r="CL19" s="141">
        <v>44</v>
      </c>
      <c r="CM19" s="141">
        <v>44.2</v>
      </c>
      <c r="CN19" s="141">
        <v>43.5</v>
      </c>
      <c r="CO19" s="145">
        <v>44.4</v>
      </c>
      <c r="CP19" s="32"/>
      <c r="CQ19" s="32"/>
      <c r="CR19" s="32"/>
      <c r="CT19" s="31"/>
      <c r="CU19" s="31"/>
      <c r="CV19" s="31"/>
      <c r="CW19" s="31"/>
    </row>
    <row r="20" spans="1:101" s="16" customFormat="1" ht="15.75" customHeight="1" x14ac:dyDescent="0.3">
      <c r="A20"/>
      <c r="B20" s="131" t="s">
        <v>117</v>
      </c>
      <c r="C20" s="116" t="s">
        <v>41</v>
      </c>
      <c r="D20" s="140">
        <v>10368.66</v>
      </c>
      <c r="E20" s="141">
        <v>10608.22</v>
      </c>
      <c r="F20" s="141">
        <v>13062.98</v>
      </c>
      <c r="G20" s="141">
        <v>10804.05</v>
      </c>
      <c r="H20" s="141">
        <v>10083.799999999999</v>
      </c>
      <c r="I20" s="141">
        <v>9597.98</v>
      </c>
      <c r="J20" s="141">
        <v>8493.98</v>
      </c>
      <c r="K20" s="141">
        <v>8211.0300000000007</v>
      </c>
      <c r="L20" s="141">
        <v>8706.24</v>
      </c>
      <c r="M20" s="141">
        <v>8263.44</v>
      </c>
      <c r="N20" s="141">
        <v>8363.0300000000007</v>
      </c>
      <c r="O20" s="141">
        <v>7190.58</v>
      </c>
      <c r="P20" s="141">
        <v>6748.49</v>
      </c>
      <c r="Q20" s="141">
        <v>7390.76</v>
      </c>
      <c r="R20" s="141">
        <v>7023.14</v>
      </c>
      <c r="S20" s="141">
        <v>6584.13</v>
      </c>
      <c r="T20" s="141">
        <v>6522.68</v>
      </c>
      <c r="U20" s="145">
        <v>6521.01</v>
      </c>
      <c r="V20" s="152">
        <f t="shared" si="4"/>
        <v>54.937372838250255</v>
      </c>
      <c r="W20" s="152">
        <f t="shared" si="2"/>
        <v>57.404098507026553</v>
      </c>
      <c r="X20" s="152">
        <f t="shared" si="2"/>
        <v>70.635520588314819</v>
      </c>
      <c r="Y20" s="152">
        <f t="shared" si="2"/>
        <v>56.912245768738444</v>
      </c>
      <c r="Z20" s="152">
        <f t="shared" si="2"/>
        <v>46.926495567396515</v>
      </c>
      <c r="AA20" s="152">
        <f t="shared" si="2"/>
        <v>47.409840600255869</v>
      </c>
      <c r="AB20" s="152">
        <f t="shared" si="2"/>
        <v>40.775866621221361</v>
      </c>
      <c r="AC20" s="152">
        <f t="shared" si="2"/>
        <v>37.731565089124473</v>
      </c>
      <c r="AD20" s="152">
        <f t="shared" si="2"/>
        <v>42.744277844875839</v>
      </c>
      <c r="AE20" s="152">
        <f t="shared" si="2"/>
        <v>42.138478954829637</v>
      </c>
      <c r="AF20" s="152">
        <f t="shared" si="2"/>
        <v>47.573439064348783</v>
      </c>
      <c r="AG20" s="152">
        <f t="shared" si="2"/>
        <v>35.18860353130016</v>
      </c>
      <c r="AH20" s="152">
        <f t="shared" si="2"/>
        <v>26.857951334442383</v>
      </c>
      <c r="AI20" s="152">
        <f t="shared" si="2"/>
        <v>34.445319600121174</v>
      </c>
      <c r="AJ20" s="152">
        <f t="shared" si="2"/>
        <v>38.453249817948873</v>
      </c>
      <c r="AK20" s="152">
        <f t="shared" si="2"/>
        <v>32.323791195573733</v>
      </c>
      <c r="AL20" s="152">
        <f t="shared" si="2"/>
        <v>33.538388762057544</v>
      </c>
      <c r="AM20" s="152">
        <f t="shared" si="2"/>
        <v>34.432194395602657</v>
      </c>
      <c r="AN20" s="205">
        <f t="shared" si="5"/>
        <v>211.17433808553972</v>
      </c>
      <c r="AO20" s="206">
        <f t="shared" si="5"/>
        <v>211.31912350597611</v>
      </c>
      <c r="AP20" s="206">
        <f t="shared" si="3"/>
        <v>261.7831663326653</v>
      </c>
      <c r="AQ20" s="206">
        <f t="shared" si="3"/>
        <v>213.09763313609469</v>
      </c>
      <c r="AR20" s="206">
        <f t="shared" si="3"/>
        <v>196.1828793774319</v>
      </c>
      <c r="AS20" s="206">
        <f t="shared" si="3"/>
        <v>182.12485768500949</v>
      </c>
      <c r="AT20" s="206">
        <f t="shared" si="3"/>
        <v>159.06329588014981</v>
      </c>
      <c r="AU20" s="206">
        <f t="shared" si="3"/>
        <v>152.90558659217879</v>
      </c>
      <c r="AV20" s="206">
        <f t="shared" si="3"/>
        <v>161.52578849721706</v>
      </c>
      <c r="AW20" s="206">
        <f t="shared" si="3"/>
        <v>150.24436363636366</v>
      </c>
      <c r="AX20" s="206">
        <f t="shared" si="3"/>
        <v>149.60697674418606</v>
      </c>
      <c r="AY20" s="206">
        <f t="shared" si="3"/>
        <v>126.37223198594025</v>
      </c>
      <c r="AZ20" s="206">
        <f t="shared" si="3"/>
        <v>114.96575809199318</v>
      </c>
      <c r="BA20" s="206">
        <f t="shared" si="3"/>
        <v>123.59130434782608</v>
      </c>
      <c r="BB20" s="206">
        <f t="shared" si="3"/>
        <v>116.46998341625208</v>
      </c>
      <c r="BC20" s="206">
        <f t="shared" si="3"/>
        <v>105.01004784688995</v>
      </c>
      <c r="BD20" s="206">
        <f t="shared" si="3"/>
        <v>99.128875379939217</v>
      </c>
      <c r="BE20" s="206">
        <f t="shared" si="3"/>
        <v>96.464644970414199</v>
      </c>
      <c r="BF20" s="150">
        <v>188736</v>
      </c>
      <c r="BG20" s="141">
        <v>184799</v>
      </c>
      <c r="BH20" s="141">
        <v>184935</v>
      </c>
      <c r="BI20" s="141">
        <v>189837</v>
      </c>
      <c r="BJ20" s="141">
        <v>214885</v>
      </c>
      <c r="BK20" s="141">
        <v>202447</v>
      </c>
      <c r="BL20" s="141">
        <v>208309</v>
      </c>
      <c r="BM20" s="141">
        <v>217617</v>
      </c>
      <c r="BN20" s="141">
        <v>203682</v>
      </c>
      <c r="BO20" s="141">
        <v>196102</v>
      </c>
      <c r="BP20" s="141">
        <v>175792</v>
      </c>
      <c r="BQ20" s="141">
        <v>204344</v>
      </c>
      <c r="BR20" s="141">
        <v>251266</v>
      </c>
      <c r="BS20" s="141">
        <v>214565</v>
      </c>
      <c r="BT20" s="141">
        <v>182641</v>
      </c>
      <c r="BU20" s="141">
        <v>203693</v>
      </c>
      <c r="BV20" s="141">
        <v>194484</v>
      </c>
      <c r="BW20" s="145">
        <v>189387</v>
      </c>
      <c r="BX20" s="141">
        <v>49.1</v>
      </c>
      <c r="BY20" s="141">
        <v>50.2</v>
      </c>
      <c r="BZ20" s="141">
        <v>49.9</v>
      </c>
      <c r="CA20" s="141">
        <v>50.7</v>
      </c>
      <c r="CB20" s="141">
        <v>51.4</v>
      </c>
      <c r="CC20" s="141">
        <v>52.7</v>
      </c>
      <c r="CD20" s="141">
        <v>53.4</v>
      </c>
      <c r="CE20" s="141">
        <v>53.7</v>
      </c>
      <c r="CF20" s="141">
        <v>53.9</v>
      </c>
      <c r="CG20" s="141">
        <v>55</v>
      </c>
      <c r="CH20" s="141">
        <v>55.9</v>
      </c>
      <c r="CI20" s="141">
        <v>56.9</v>
      </c>
      <c r="CJ20" s="141">
        <v>58.7</v>
      </c>
      <c r="CK20" s="141">
        <v>59.8</v>
      </c>
      <c r="CL20" s="141">
        <v>60.3</v>
      </c>
      <c r="CM20" s="141">
        <v>62.7</v>
      </c>
      <c r="CN20" s="141">
        <v>65.8</v>
      </c>
      <c r="CO20" s="145">
        <v>67.599999999999994</v>
      </c>
      <c r="CP20" s="32"/>
      <c r="CQ20" s="32"/>
      <c r="CR20" s="32"/>
      <c r="CT20" s="31"/>
      <c r="CU20" s="31"/>
      <c r="CV20" s="31"/>
      <c r="CW20" s="31"/>
    </row>
    <row r="21" spans="1:101" s="16" customFormat="1" ht="15.75" customHeight="1" x14ac:dyDescent="0.3">
      <c r="A21"/>
      <c r="B21" s="131" t="s">
        <v>118</v>
      </c>
      <c r="C21" s="116" t="s">
        <v>9</v>
      </c>
      <c r="D21" s="140">
        <v>1846.49</v>
      </c>
      <c r="E21" s="141">
        <v>1844.05</v>
      </c>
      <c r="F21" s="141">
        <v>1958.07</v>
      </c>
      <c r="G21" s="141">
        <v>1979.91</v>
      </c>
      <c r="H21" s="141">
        <v>1919.08</v>
      </c>
      <c r="I21" s="141">
        <v>1889.57</v>
      </c>
      <c r="J21" s="141">
        <v>1817.63</v>
      </c>
      <c r="K21" s="141">
        <v>1866.92</v>
      </c>
      <c r="L21" s="141">
        <v>1867.53</v>
      </c>
      <c r="M21" s="141">
        <v>1770.84</v>
      </c>
      <c r="N21" s="141">
        <v>1750.33</v>
      </c>
      <c r="O21" s="141">
        <v>1819.03</v>
      </c>
      <c r="P21" s="141">
        <v>1818.86</v>
      </c>
      <c r="Q21" s="141">
        <v>1898.73</v>
      </c>
      <c r="R21" s="141">
        <v>1707.55</v>
      </c>
      <c r="S21" s="141">
        <v>1629.26</v>
      </c>
      <c r="T21" s="141">
        <v>2187.11</v>
      </c>
      <c r="U21" s="145">
        <v>2069.64</v>
      </c>
      <c r="V21" s="152">
        <f t="shared" si="4"/>
        <v>5.9832474644373157</v>
      </c>
      <c r="W21" s="152">
        <f t="shared" ref="W21:W41" si="6">(E21*1000)/BG21</f>
        <v>5.8787055721859334</v>
      </c>
      <c r="X21" s="152">
        <f t="shared" ref="X21:X41" si="7">(F21*1000)/BH21</f>
        <v>6.3133203718212858</v>
      </c>
      <c r="Y21" s="152">
        <f t="shared" ref="Y21:Y41" si="8">(G21*1000)/BI21</f>
        <v>6.1732325200717124</v>
      </c>
      <c r="Z21" s="152">
        <f t="shared" ref="Z21:Z41" si="9">(H21*1000)/BJ21</f>
        <v>6.0052508550632577</v>
      </c>
      <c r="AA21" s="152">
        <f t="shared" ref="AA21:AA41" si="10">(I21*1000)/BK21</f>
        <v>6.1605096455107704</v>
      </c>
      <c r="AB21" s="152">
        <f t="shared" ref="AB21:AB41" si="11">(J21*1000)/BL21</f>
        <v>5.7489009077395075</v>
      </c>
      <c r="AC21" s="152">
        <f t="shared" ref="AC21:AC41" si="12">(K21*1000)/BM21</f>
        <v>5.5364212486692148</v>
      </c>
      <c r="AD21" s="152">
        <f t="shared" ref="AD21:AD41" si="13">(L21*1000)/BN21</f>
        <v>5.6506202723146748</v>
      </c>
      <c r="AE21" s="152">
        <f t="shared" ref="AE21:AE41" si="14">(M21*1000)/BO21</f>
        <v>5.1362192734391998</v>
      </c>
      <c r="AF21" s="152">
        <f t="shared" ref="AF21:AF41" si="15">(N21*1000)/BP21</f>
        <v>4.870795209154255</v>
      </c>
      <c r="AG21" s="152">
        <f t="shared" ref="AG21:AG41" si="16">(O21*1000)/BQ21</f>
        <v>4.9011566970143585</v>
      </c>
      <c r="AH21" s="152">
        <f t="shared" ref="AH21:AH41" si="17">(P21*1000)/BR21</f>
        <v>4.9549012076287928</v>
      </c>
      <c r="AI21" s="152">
        <f t="shared" ref="AI21:AI41" si="18">(Q21*1000)/BS21</f>
        <v>5.0981924217038275</v>
      </c>
      <c r="AJ21" s="152">
        <f t="shared" ref="AJ21:AJ41" si="19">(R21*1000)/BT21</f>
        <v>4.441782487793585</v>
      </c>
      <c r="AK21" s="152">
        <f t="shared" ref="AK21:AK41" si="20">(S21*1000)/BU21</f>
        <v>4.2608734311948675</v>
      </c>
      <c r="AL21" s="152">
        <f t="shared" ref="AL21:AL41" si="21">(T21*1000)/BV21</f>
        <v>5.9654257277753384</v>
      </c>
      <c r="AM21" s="152">
        <f t="shared" ref="AM21:AM41" si="22">(U21*1000)/BW21</f>
        <v>5.822623843712722</v>
      </c>
      <c r="AN21" s="205">
        <f t="shared" si="5"/>
        <v>6.3041652441106182</v>
      </c>
      <c r="AO21" s="206">
        <f t="shared" si="5"/>
        <v>6.2915387239849885</v>
      </c>
      <c r="AP21" s="206">
        <f t="shared" si="3"/>
        <v>6.5729103726082574</v>
      </c>
      <c r="AQ21" s="206">
        <f t="shared" si="3"/>
        <v>6.3458653846153847</v>
      </c>
      <c r="AR21" s="206">
        <f t="shared" si="3"/>
        <v>6.0577020202020204</v>
      </c>
      <c r="AS21" s="206">
        <f t="shared" si="3"/>
        <v>5.928992783181676</v>
      </c>
      <c r="AT21" s="206">
        <f t="shared" si="3"/>
        <v>5.5995995070856441</v>
      </c>
      <c r="AU21" s="206">
        <f t="shared" si="3"/>
        <v>5.609735576923077</v>
      </c>
      <c r="AV21" s="206">
        <f t="shared" si="3"/>
        <v>5.5219692489651093</v>
      </c>
      <c r="AW21" s="206">
        <f t="shared" si="3"/>
        <v>4.8796913750344446</v>
      </c>
      <c r="AX21" s="206">
        <f t="shared" si="3"/>
        <v>4.6638156141753262</v>
      </c>
      <c r="AY21" s="206">
        <f t="shared" si="3"/>
        <v>4.8391327480712958</v>
      </c>
      <c r="AZ21" s="206">
        <f t="shared" si="3"/>
        <v>4.8671661760770668</v>
      </c>
      <c r="BA21" s="206">
        <f t="shared" si="3"/>
        <v>4.9822356336919444</v>
      </c>
      <c r="BB21" s="206">
        <f t="shared" si="3"/>
        <v>4.3283903675538653</v>
      </c>
      <c r="BC21" s="206">
        <f t="shared" si="3"/>
        <v>4.1247088607594939</v>
      </c>
      <c r="BD21" s="206">
        <f t="shared" si="3"/>
        <v>5.7875363852871127</v>
      </c>
      <c r="BE21" s="206">
        <f t="shared" si="3"/>
        <v>5.5680387409200964</v>
      </c>
      <c r="BF21" s="150">
        <v>308610</v>
      </c>
      <c r="BG21" s="141">
        <v>313683</v>
      </c>
      <c r="BH21" s="141">
        <v>310149</v>
      </c>
      <c r="BI21" s="141">
        <v>320725</v>
      </c>
      <c r="BJ21" s="141">
        <v>319567</v>
      </c>
      <c r="BK21" s="141">
        <v>306723</v>
      </c>
      <c r="BL21" s="141">
        <v>316170</v>
      </c>
      <c r="BM21" s="141">
        <v>337207</v>
      </c>
      <c r="BN21" s="141">
        <v>330500</v>
      </c>
      <c r="BO21" s="141">
        <v>344775</v>
      </c>
      <c r="BP21" s="141">
        <v>359352</v>
      </c>
      <c r="BQ21" s="141">
        <v>371143</v>
      </c>
      <c r="BR21" s="141">
        <v>367083</v>
      </c>
      <c r="BS21" s="141">
        <v>372432</v>
      </c>
      <c r="BT21" s="141">
        <v>384429</v>
      </c>
      <c r="BU21" s="141">
        <v>382377</v>
      </c>
      <c r="BV21" s="141">
        <v>366631</v>
      </c>
      <c r="BW21" s="145">
        <v>355448</v>
      </c>
      <c r="BX21" s="141">
        <v>292.89999999999998</v>
      </c>
      <c r="BY21" s="141">
        <v>293.10000000000002</v>
      </c>
      <c r="BZ21" s="141">
        <v>297.89999999999998</v>
      </c>
      <c r="CA21" s="141">
        <v>312</v>
      </c>
      <c r="CB21" s="141">
        <v>316.8</v>
      </c>
      <c r="CC21" s="141">
        <v>318.7</v>
      </c>
      <c r="CD21" s="141">
        <v>324.60000000000002</v>
      </c>
      <c r="CE21" s="141">
        <v>332.8</v>
      </c>
      <c r="CF21" s="141">
        <v>338.2</v>
      </c>
      <c r="CG21" s="141">
        <v>362.9</v>
      </c>
      <c r="CH21" s="141">
        <v>375.3</v>
      </c>
      <c r="CI21" s="141">
        <v>375.9</v>
      </c>
      <c r="CJ21" s="141">
        <v>373.7</v>
      </c>
      <c r="CK21" s="141">
        <v>381.1</v>
      </c>
      <c r="CL21" s="141">
        <v>394.5</v>
      </c>
      <c r="CM21" s="141">
        <v>395</v>
      </c>
      <c r="CN21" s="141">
        <v>377.9</v>
      </c>
      <c r="CO21" s="145">
        <v>371.7</v>
      </c>
      <c r="CP21" s="32"/>
      <c r="CQ21" s="32"/>
      <c r="CR21" s="32"/>
      <c r="CT21" s="31"/>
      <c r="CU21" s="31"/>
      <c r="CV21" s="31"/>
      <c r="CW21" s="31"/>
    </row>
    <row r="22" spans="1:101" s="16" customFormat="1" ht="15.75" customHeight="1" x14ac:dyDescent="0.3">
      <c r="A22"/>
      <c r="B22" s="131" t="s">
        <v>119</v>
      </c>
      <c r="C22" s="116" t="s">
        <v>10</v>
      </c>
      <c r="D22" s="140">
        <v>2129.41</v>
      </c>
      <c r="E22" s="141">
        <v>1936.94</v>
      </c>
      <c r="F22" s="141">
        <v>2014.48</v>
      </c>
      <c r="G22" s="141">
        <v>2077.3200000000002</v>
      </c>
      <c r="H22" s="141">
        <v>1884.53</v>
      </c>
      <c r="I22" s="141">
        <v>1869.79</v>
      </c>
      <c r="J22" s="141">
        <v>1736.53</v>
      </c>
      <c r="K22" s="141">
        <v>1677.22</v>
      </c>
      <c r="L22" s="141">
        <v>1667.84</v>
      </c>
      <c r="M22" s="141">
        <v>1636.31</v>
      </c>
      <c r="N22" s="141">
        <v>1618.98</v>
      </c>
      <c r="O22" s="141">
        <v>1657.62</v>
      </c>
      <c r="P22" s="141">
        <v>1492.97</v>
      </c>
      <c r="Q22" s="141">
        <v>1463.04</v>
      </c>
      <c r="R22" s="141">
        <v>1346.44</v>
      </c>
      <c r="S22" s="141">
        <v>1364.69</v>
      </c>
      <c r="T22" s="141">
        <v>1544.13</v>
      </c>
      <c r="U22" s="145">
        <v>1474.57</v>
      </c>
      <c r="V22" s="152">
        <f t="shared" si="4"/>
        <v>4.9872123361141432</v>
      </c>
      <c r="W22" s="152">
        <f t="shared" si="6"/>
        <v>4.5349272797085574</v>
      </c>
      <c r="X22" s="152">
        <f t="shared" si="7"/>
        <v>4.5420171761878239</v>
      </c>
      <c r="Y22" s="152">
        <f t="shared" si="8"/>
        <v>4.5177103064914963</v>
      </c>
      <c r="Z22" s="152">
        <f t="shared" si="9"/>
        <v>4.0908193013265377</v>
      </c>
      <c r="AA22" s="152">
        <f t="shared" si="10"/>
        <v>3.8035325970874281</v>
      </c>
      <c r="AB22" s="152">
        <f t="shared" si="11"/>
        <v>3.3308142467771358</v>
      </c>
      <c r="AC22" s="152">
        <f t="shared" si="12"/>
        <v>3.1222507041362069</v>
      </c>
      <c r="AD22" s="152">
        <f t="shared" si="13"/>
        <v>2.9968824401419525</v>
      </c>
      <c r="AE22" s="152">
        <f t="shared" si="14"/>
        <v>2.8192652346731495</v>
      </c>
      <c r="AF22" s="152">
        <f t="shared" si="15"/>
        <v>2.896528774211093</v>
      </c>
      <c r="AG22" s="152">
        <f t="shared" si="16"/>
        <v>2.8220332490615183</v>
      </c>
      <c r="AH22" s="152">
        <f t="shared" si="17"/>
        <v>2.4818800827199161</v>
      </c>
      <c r="AI22" s="152">
        <f t="shared" si="18"/>
        <v>2.278633604799484</v>
      </c>
      <c r="AJ22" s="152">
        <f t="shared" si="19"/>
        <v>2.4695397629209546</v>
      </c>
      <c r="AK22" s="152">
        <f t="shared" si="20"/>
        <v>2.4482081862280776</v>
      </c>
      <c r="AL22" s="152">
        <f t="shared" si="21"/>
        <v>2.6596884430419863</v>
      </c>
      <c r="AM22" s="152">
        <f t="shared" si="22"/>
        <v>2.4299837020020667</v>
      </c>
      <c r="AN22" s="205">
        <f t="shared" si="5"/>
        <v>3.8093202146690519</v>
      </c>
      <c r="AO22" s="206">
        <f t="shared" si="5"/>
        <v>3.4379481718139866</v>
      </c>
      <c r="AP22" s="206">
        <f t="shared" ref="AP22:AP41" si="23">(F22*1000)/(BZ22*1000)</f>
        <v>3.539764540502548</v>
      </c>
      <c r="AQ22" s="206">
        <f t="shared" ref="AQ22:AQ41" si="24">(G22*1000)/(CA22*1000)</f>
        <v>3.593357550596783</v>
      </c>
      <c r="AR22" s="206">
        <f t="shared" ref="AR22:AR41" si="25">(H22*1000)/(CB22*1000)</f>
        <v>3.2609967122339505</v>
      </c>
      <c r="AS22" s="206">
        <f t="shared" ref="AS22:AS41" si="26">(I22*1000)/(CC22*1000)</f>
        <v>3.2237758620689654</v>
      </c>
      <c r="AT22" s="206">
        <f t="shared" ref="AT22:AT41" si="27">(J22*1000)/(CD22*1000)</f>
        <v>2.9477677813613989</v>
      </c>
      <c r="AU22" s="206">
        <f t="shared" ref="AU22:AU41" si="28">(K22*1000)/(CE22*1000)</f>
        <v>2.8398577717575346</v>
      </c>
      <c r="AV22" s="206">
        <f t="shared" ref="AV22:AV41" si="29">(L22*1000)/(CF22*1000)</f>
        <v>2.8144448194397569</v>
      </c>
      <c r="AW22" s="206">
        <f t="shared" ref="AW22:AW41" si="30">(M22*1000)/(CG22*1000)</f>
        <v>2.7109178263750828</v>
      </c>
      <c r="AX22" s="206">
        <f t="shared" ref="AX22:AX41" si="31">(N22*1000)/(CH22*1000)</f>
        <v>2.6415075868820361</v>
      </c>
      <c r="AY22" s="206">
        <f t="shared" ref="AY22:AY41" si="32">(O22*1000)/(CI22*1000)</f>
        <v>2.6997068403908795</v>
      </c>
      <c r="AZ22" s="206">
        <f t="shared" ref="AZ22:AZ41" si="33">(P22*1000)/(CJ22*1000)</f>
        <v>2.4824908546724309</v>
      </c>
      <c r="BA22" s="206">
        <f t="shared" ref="BA22:BA41" si="34">(Q22*1000)/(CK22*1000)</f>
        <v>2.4023645320197042</v>
      </c>
      <c r="BB22" s="206">
        <f t="shared" ref="BB22:BB41" si="35">(R22*1000)/(CL22*1000)</f>
        <v>2.1549935979513446</v>
      </c>
      <c r="BC22" s="206">
        <f t="shared" ref="BC22:BC41" si="36">(S22*1000)/(CM22*1000)</f>
        <v>2.1800159744408947</v>
      </c>
      <c r="BD22" s="206">
        <f t="shared" ref="BD22:BE41" si="37">(T22*1000)/(CN22*1000)</f>
        <v>2.4885253827558422</v>
      </c>
      <c r="BE22" s="206">
        <f t="shared" si="37"/>
        <v>2.3918410381184105</v>
      </c>
      <c r="BF22" s="150">
        <v>426974</v>
      </c>
      <c r="BG22" s="141">
        <v>427116</v>
      </c>
      <c r="BH22" s="141">
        <v>443521</v>
      </c>
      <c r="BI22" s="141">
        <v>459817</v>
      </c>
      <c r="BJ22" s="141">
        <v>460673</v>
      </c>
      <c r="BK22" s="141">
        <v>491593</v>
      </c>
      <c r="BL22" s="141">
        <v>521353</v>
      </c>
      <c r="BM22" s="141">
        <v>537183</v>
      </c>
      <c r="BN22" s="141">
        <v>556525</v>
      </c>
      <c r="BO22" s="141">
        <v>580403</v>
      </c>
      <c r="BP22" s="141">
        <v>558938</v>
      </c>
      <c r="BQ22" s="141">
        <v>587385</v>
      </c>
      <c r="BR22" s="141">
        <v>601548</v>
      </c>
      <c r="BS22" s="141">
        <v>642069</v>
      </c>
      <c r="BT22" s="141">
        <v>545219</v>
      </c>
      <c r="BU22" s="141">
        <v>557424</v>
      </c>
      <c r="BV22" s="141">
        <v>580568</v>
      </c>
      <c r="BW22" s="145">
        <v>606823</v>
      </c>
      <c r="BX22" s="141">
        <v>559</v>
      </c>
      <c r="BY22" s="141">
        <v>563.4</v>
      </c>
      <c r="BZ22" s="141">
        <v>569.1</v>
      </c>
      <c r="CA22" s="141">
        <v>578.1</v>
      </c>
      <c r="CB22" s="141">
        <v>577.9</v>
      </c>
      <c r="CC22" s="141">
        <v>580</v>
      </c>
      <c r="CD22" s="141">
        <v>589.1</v>
      </c>
      <c r="CE22" s="141">
        <v>590.6</v>
      </c>
      <c r="CF22" s="141">
        <v>592.6</v>
      </c>
      <c r="CG22" s="141">
        <v>603.6</v>
      </c>
      <c r="CH22" s="141">
        <v>612.9</v>
      </c>
      <c r="CI22" s="141">
        <v>614</v>
      </c>
      <c r="CJ22" s="141">
        <v>601.4</v>
      </c>
      <c r="CK22" s="141">
        <v>609</v>
      </c>
      <c r="CL22" s="141">
        <v>624.79999999999995</v>
      </c>
      <c r="CM22" s="141">
        <v>626</v>
      </c>
      <c r="CN22" s="141">
        <v>620.5</v>
      </c>
      <c r="CO22" s="145">
        <v>616.5</v>
      </c>
      <c r="CP22" s="32"/>
      <c r="CQ22" s="32"/>
      <c r="CR22" s="32"/>
      <c r="CT22" s="31"/>
      <c r="CU22" s="31"/>
      <c r="CV22" s="31"/>
      <c r="CW22" s="31"/>
    </row>
    <row r="23" spans="1:101" s="16" customFormat="1" ht="15.75" customHeight="1" x14ac:dyDescent="0.3">
      <c r="A23"/>
      <c r="B23" s="131" t="s">
        <v>120</v>
      </c>
      <c r="C23" s="116" t="s">
        <v>42</v>
      </c>
      <c r="D23" s="140">
        <v>11010.55</v>
      </c>
      <c r="E23" s="141">
        <v>9824.83</v>
      </c>
      <c r="F23" s="141">
        <v>9955.7099999999991</v>
      </c>
      <c r="G23" s="141">
        <v>8690.86</v>
      </c>
      <c r="H23" s="141">
        <v>7540.13</v>
      </c>
      <c r="I23" s="141">
        <v>7653.13</v>
      </c>
      <c r="J23" s="141">
        <v>7680.85</v>
      </c>
      <c r="K23" s="141">
        <v>8352.48</v>
      </c>
      <c r="L23" s="141">
        <v>8990.3700000000008</v>
      </c>
      <c r="M23" s="141">
        <v>8481.7999999999993</v>
      </c>
      <c r="N23" s="141">
        <v>8411.2199999999993</v>
      </c>
      <c r="O23" s="141">
        <v>8273.61</v>
      </c>
      <c r="P23" s="141">
        <v>6045.25</v>
      </c>
      <c r="Q23" s="141">
        <v>6347.06</v>
      </c>
      <c r="R23" s="141">
        <v>7522.32</v>
      </c>
      <c r="S23" s="141">
        <v>7839.18</v>
      </c>
      <c r="T23" s="141">
        <v>8546.31</v>
      </c>
      <c r="U23" s="145">
        <v>8353.94</v>
      </c>
      <c r="V23" s="152">
        <f t="shared" si="4"/>
        <v>53.739097755369983</v>
      </c>
      <c r="W23" s="152">
        <f t="shared" si="6"/>
        <v>53.887243448404469</v>
      </c>
      <c r="X23" s="152">
        <f t="shared" si="7"/>
        <v>51.407127808988761</v>
      </c>
      <c r="Y23" s="152">
        <f t="shared" si="8"/>
        <v>40.713469250084323</v>
      </c>
      <c r="Z23" s="152">
        <f t="shared" si="9"/>
        <v>36.379702984628153</v>
      </c>
      <c r="AA23" s="152">
        <f t="shared" si="10"/>
        <v>36.020153623133837</v>
      </c>
      <c r="AB23" s="152">
        <f t="shared" si="11"/>
        <v>35.628273101311329</v>
      </c>
      <c r="AC23" s="152">
        <f t="shared" si="12"/>
        <v>39.697155485848718</v>
      </c>
      <c r="AD23" s="152">
        <f t="shared" si="13"/>
        <v>42.487570888468809</v>
      </c>
      <c r="AE23" s="152">
        <f t="shared" si="14"/>
        <v>39.015078335587262</v>
      </c>
      <c r="AF23" s="152">
        <f t="shared" si="15"/>
        <v>37.065589085524927</v>
      </c>
      <c r="AG23" s="152">
        <f t="shared" si="16"/>
        <v>35.443948455198182</v>
      </c>
      <c r="AH23" s="152">
        <f t="shared" si="17"/>
        <v>33.241595090675141</v>
      </c>
      <c r="AI23" s="152">
        <f t="shared" si="18"/>
        <v>33.421938106546889</v>
      </c>
      <c r="AJ23" s="152">
        <f t="shared" si="19"/>
        <v>34.850725523989546</v>
      </c>
      <c r="AK23" s="152">
        <f t="shared" si="20"/>
        <v>36.920664076298131</v>
      </c>
      <c r="AL23" s="152">
        <f t="shared" si="21"/>
        <v>40.140670427271743</v>
      </c>
      <c r="AM23" s="152">
        <f t="shared" si="22"/>
        <v>39.879986824329166</v>
      </c>
      <c r="AN23" s="205">
        <f t="shared" si="5"/>
        <v>45.877291666666665</v>
      </c>
      <c r="AO23" s="206">
        <f t="shared" si="5"/>
        <v>42.476567228707303</v>
      </c>
      <c r="AP23" s="206">
        <f t="shared" si="23"/>
        <v>42.838683304647162</v>
      </c>
      <c r="AQ23" s="206">
        <f t="shared" si="24"/>
        <v>36.825677966101694</v>
      </c>
      <c r="AR23" s="206">
        <f t="shared" si="25"/>
        <v>32.486557518311074</v>
      </c>
      <c r="AS23" s="206">
        <f t="shared" si="26"/>
        <v>33.016091458153582</v>
      </c>
      <c r="AT23" s="206">
        <f t="shared" si="27"/>
        <v>33.614223194748362</v>
      </c>
      <c r="AU23" s="206">
        <f t="shared" si="28"/>
        <v>37.089165186500885</v>
      </c>
      <c r="AV23" s="206">
        <f t="shared" si="29"/>
        <v>39.225000000000001</v>
      </c>
      <c r="AW23" s="206">
        <f t="shared" si="30"/>
        <v>36.216054654141757</v>
      </c>
      <c r="AX23" s="206">
        <f t="shared" si="31"/>
        <v>35.017568692756036</v>
      </c>
      <c r="AY23" s="206">
        <f t="shared" si="32"/>
        <v>33.936054142739955</v>
      </c>
      <c r="AZ23" s="206">
        <f t="shared" si="33"/>
        <v>25.83440170940171</v>
      </c>
      <c r="BA23" s="206">
        <f t="shared" si="34"/>
        <v>27.112601452370782</v>
      </c>
      <c r="BB23" s="206">
        <f t="shared" si="35"/>
        <v>31.382227784730915</v>
      </c>
      <c r="BC23" s="206">
        <f t="shared" si="36"/>
        <v>32.6768653605669</v>
      </c>
      <c r="BD23" s="206">
        <f t="shared" si="37"/>
        <v>35.818566638725898</v>
      </c>
      <c r="BE23" s="206">
        <f t="shared" si="37"/>
        <v>34.750166389351087</v>
      </c>
      <c r="BF23" s="150">
        <v>204889</v>
      </c>
      <c r="BG23" s="141">
        <v>182322</v>
      </c>
      <c r="BH23" s="141">
        <v>193664</v>
      </c>
      <c r="BI23" s="141">
        <v>213464</v>
      </c>
      <c r="BJ23" s="141">
        <v>207262</v>
      </c>
      <c r="BK23" s="141">
        <v>212468</v>
      </c>
      <c r="BL23" s="141">
        <v>215583</v>
      </c>
      <c r="BM23" s="141">
        <v>210405</v>
      </c>
      <c r="BN23" s="141">
        <v>211600</v>
      </c>
      <c r="BO23" s="141">
        <v>217398</v>
      </c>
      <c r="BP23" s="141">
        <v>226928</v>
      </c>
      <c r="BQ23" s="141">
        <v>233428</v>
      </c>
      <c r="BR23" s="141">
        <v>181858</v>
      </c>
      <c r="BS23" s="141">
        <v>189907</v>
      </c>
      <c r="BT23" s="141">
        <v>215844</v>
      </c>
      <c r="BU23" s="141">
        <v>212325</v>
      </c>
      <c r="BV23" s="141">
        <v>212909</v>
      </c>
      <c r="BW23" s="145">
        <v>209477</v>
      </c>
      <c r="BX23" s="141">
        <v>240</v>
      </c>
      <c r="BY23" s="141">
        <v>231.3</v>
      </c>
      <c r="BZ23" s="141">
        <v>232.4</v>
      </c>
      <c r="CA23" s="141">
        <v>236</v>
      </c>
      <c r="CB23" s="141">
        <v>232.1</v>
      </c>
      <c r="CC23" s="141">
        <v>231.8</v>
      </c>
      <c r="CD23" s="141">
        <v>228.5</v>
      </c>
      <c r="CE23" s="141">
        <v>225.2</v>
      </c>
      <c r="CF23" s="141">
        <v>229.2</v>
      </c>
      <c r="CG23" s="141">
        <v>234.2</v>
      </c>
      <c r="CH23" s="141">
        <v>240.2</v>
      </c>
      <c r="CI23" s="141">
        <v>243.8</v>
      </c>
      <c r="CJ23" s="141">
        <v>234</v>
      </c>
      <c r="CK23" s="141">
        <v>234.1</v>
      </c>
      <c r="CL23" s="141">
        <v>239.7</v>
      </c>
      <c r="CM23" s="141">
        <v>239.9</v>
      </c>
      <c r="CN23" s="141">
        <v>238.6</v>
      </c>
      <c r="CO23" s="145">
        <v>240.4</v>
      </c>
      <c r="CP23" s="32"/>
      <c r="CQ23" s="32"/>
      <c r="CR23" s="32"/>
      <c r="CT23" s="31"/>
      <c r="CU23" s="31"/>
      <c r="CV23" s="31"/>
      <c r="CW23" s="31"/>
    </row>
    <row r="24" spans="1:101" s="16" customFormat="1" ht="15.75" customHeight="1" x14ac:dyDescent="0.3">
      <c r="A24"/>
      <c r="B24" s="131" t="s">
        <v>121</v>
      </c>
      <c r="C24" s="116" t="s">
        <v>11</v>
      </c>
      <c r="D24" s="140">
        <v>88.77</v>
      </c>
      <c r="E24" s="141">
        <v>89.06</v>
      </c>
      <c r="F24" s="141">
        <v>93.68</v>
      </c>
      <c r="G24" s="141">
        <v>88.84</v>
      </c>
      <c r="H24" s="141">
        <v>82.91</v>
      </c>
      <c r="I24" s="141">
        <v>82.96</v>
      </c>
      <c r="J24" s="141">
        <v>80.739999999999995</v>
      </c>
      <c r="K24" s="141">
        <v>80.19</v>
      </c>
      <c r="L24" s="141">
        <v>78.8</v>
      </c>
      <c r="M24" s="141">
        <v>78.55</v>
      </c>
      <c r="N24" s="141">
        <v>75.34</v>
      </c>
      <c r="O24" s="141">
        <v>72.28</v>
      </c>
      <c r="P24" s="141">
        <v>66.45</v>
      </c>
      <c r="Q24" s="141">
        <v>67.400000000000006</v>
      </c>
      <c r="R24" s="141">
        <v>60.24</v>
      </c>
      <c r="S24" s="141">
        <v>58.89</v>
      </c>
      <c r="T24" s="141">
        <v>71.94</v>
      </c>
      <c r="U24" s="145">
        <v>68.97</v>
      </c>
      <c r="V24" s="152">
        <f t="shared" si="4"/>
        <v>1.2313262036536141</v>
      </c>
      <c r="W24" s="152">
        <f t="shared" si="6"/>
        <v>1.2581583929025513</v>
      </c>
      <c r="X24" s="152">
        <f t="shared" si="7"/>
        <v>1.2837273038711887</v>
      </c>
      <c r="Y24" s="152">
        <f t="shared" si="8"/>
        <v>1.1841386204598467</v>
      </c>
      <c r="Z24" s="152">
        <f t="shared" si="9"/>
        <v>1.0876438100985188</v>
      </c>
      <c r="AA24" s="152">
        <f t="shared" si="10"/>
        <v>1.0420408727217916</v>
      </c>
      <c r="AB24" s="152">
        <f t="shared" si="11"/>
        <v>0.97654785374762632</v>
      </c>
      <c r="AC24" s="152">
        <f t="shared" si="12"/>
        <v>0.91305535946075189</v>
      </c>
      <c r="AD24" s="152">
        <f t="shared" si="13"/>
        <v>0.85513678933032367</v>
      </c>
      <c r="AE24" s="152">
        <f t="shared" si="14"/>
        <v>0.84805234064605284</v>
      </c>
      <c r="AF24" s="152">
        <f t="shared" si="15"/>
        <v>0.79530459933918152</v>
      </c>
      <c r="AG24" s="152">
        <f t="shared" si="16"/>
        <v>0.76527263102170462</v>
      </c>
      <c r="AH24" s="152">
        <f t="shared" si="17"/>
        <v>1.0982200406564531</v>
      </c>
      <c r="AI24" s="152">
        <f t="shared" si="18"/>
        <v>0.9633663507854151</v>
      </c>
      <c r="AJ24" s="152">
        <f t="shared" si="19"/>
        <v>0.61938986396866036</v>
      </c>
      <c r="AK24" s="152">
        <f t="shared" si="20"/>
        <v>0.5784758649142453</v>
      </c>
      <c r="AL24" s="152">
        <f t="shared" si="21"/>
        <v>0.69689718974319237</v>
      </c>
      <c r="AM24" s="152">
        <f t="shared" si="22"/>
        <v>0.66286076752299394</v>
      </c>
      <c r="AN24" s="205">
        <f t="shared" si="5"/>
        <v>0.66594148537134279</v>
      </c>
      <c r="AO24" s="206">
        <f t="shared" si="5"/>
        <v>0.65054784514243968</v>
      </c>
      <c r="AP24" s="206">
        <f t="shared" si="23"/>
        <v>0.66298655343241331</v>
      </c>
      <c r="AQ24" s="206">
        <f t="shared" si="24"/>
        <v>0.60353260869565217</v>
      </c>
      <c r="AR24" s="206">
        <f t="shared" si="25"/>
        <v>0.5373298768632534</v>
      </c>
      <c r="AS24" s="206">
        <f t="shared" si="26"/>
        <v>0.50709046454767726</v>
      </c>
      <c r="AT24" s="206">
        <f t="shared" si="27"/>
        <v>0.47550058892815078</v>
      </c>
      <c r="AU24" s="206">
        <f t="shared" si="28"/>
        <v>0.45305084745762714</v>
      </c>
      <c r="AV24" s="206">
        <f t="shared" si="29"/>
        <v>0.415392725355825</v>
      </c>
      <c r="AW24" s="206">
        <f t="shared" si="30"/>
        <v>0.40699481865284975</v>
      </c>
      <c r="AX24" s="206">
        <f t="shared" si="31"/>
        <v>0.3885507993811243</v>
      </c>
      <c r="AY24" s="206">
        <f t="shared" si="32"/>
        <v>0.37567567567567567</v>
      </c>
      <c r="AZ24" s="206">
        <f t="shared" si="33"/>
        <v>0.39790419161676649</v>
      </c>
      <c r="BA24" s="206">
        <f t="shared" si="34"/>
        <v>0.4168212739641311</v>
      </c>
      <c r="BB24" s="206">
        <f t="shared" si="35"/>
        <v>0.30750382848392038</v>
      </c>
      <c r="BC24" s="206">
        <f t="shared" si="36"/>
        <v>0.28895976447497546</v>
      </c>
      <c r="BD24" s="206">
        <f t="shared" si="37"/>
        <v>0.35543478260869565</v>
      </c>
      <c r="BE24" s="206">
        <f t="shared" si="37"/>
        <v>0.33676757812500002</v>
      </c>
      <c r="BF24" s="150">
        <v>72093</v>
      </c>
      <c r="BG24" s="141">
        <v>70786</v>
      </c>
      <c r="BH24" s="141">
        <v>72975</v>
      </c>
      <c r="BI24" s="141">
        <v>75025</v>
      </c>
      <c r="BJ24" s="141">
        <v>76229</v>
      </c>
      <c r="BK24" s="141">
        <v>79613</v>
      </c>
      <c r="BL24" s="141">
        <v>82679</v>
      </c>
      <c r="BM24" s="141">
        <v>87826</v>
      </c>
      <c r="BN24" s="141">
        <v>92149</v>
      </c>
      <c r="BO24" s="141">
        <v>92624</v>
      </c>
      <c r="BP24" s="141">
        <v>94731</v>
      </c>
      <c r="BQ24" s="141">
        <v>94450</v>
      </c>
      <c r="BR24" s="141">
        <v>60507</v>
      </c>
      <c r="BS24" s="141">
        <v>69963</v>
      </c>
      <c r="BT24" s="141">
        <v>97257</v>
      </c>
      <c r="BU24" s="141">
        <v>101802</v>
      </c>
      <c r="BV24" s="141">
        <v>103229</v>
      </c>
      <c r="BW24" s="145">
        <v>104049</v>
      </c>
      <c r="BX24" s="141">
        <v>133.30000000000001</v>
      </c>
      <c r="BY24" s="141">
        <v>136.9</v>
      </c>
      <c r="BZ24" s="141">
        <v>141.30000000000001</v>
      </c>
      <c r="CA24" s="141">
        <v>147.19999999999999</v>
      </c>
      <c r="CB24" s="141">
        <v>154.30000000000001</v>
      </c>
      <c r="CC24" s="141">
        <v>163.6</v>
      </c>
      <c r="CD24" s="141">
        <v>169.8</v>
      </c>
      <c r="CE24" s="141">
        <v>177</v>
      </c>
      <c r="CF24" s="141">
        <v>189.7</v>
      </c>
      <c r="CG24" s="141">
        <v>193</v>
      </c>
      <c r="CH24" s="141">
        <v>193.9</v>
      </c>
      <c r="CI24" s="141">
        <v>192.4</v>
      </c>
      <c r="CJ24" s="141">
        <v>167</v>
      </c>
      <c r="CK24" s="141">
        <v>161.69999999999999</v>
      </c>
      <c r="CL24" s="141">
        <v>195.9</v>
      </c>
      <c r="CM24" s="141">
        <v>203.8</v>
      </c>
      <c r="CN24" s="141">
        <v>202.4</v>
      </c>
      <c r="CO24" s="145">
        <v>204.8</v>
      </c>
      <c r="CP24" s="32"/>
      <c r="CQ24" s="32"/>
      <c r="CR24" s="32"/>
      <c r="CT24" s="31"/>
      <c r="CU24" s="31"/>
      <c r="CV24" s="31"/>
      <c r="CW24" s="31"/>
    </row>
    <row r="25" spans="1:101" s="16" customFormat="1" ht="15.75" customHeight="1" x14ac:dyDescent="0.3">
      <c r="A25"/>
      <c r="B25" s="131" t="s">
        <v>122</v>
      </c>
      <c r="C25" s="116" t="s">
        <v>43</v>
      </c>
      <c r="D25" s="140">
        <v>42.69</v>
      </c>
      <c r="E25" s="141">
        <v>41.01</v>
      </c>
      <c r="F25" s="141">
        <v>41.5</v>
      </c>
      <c r="G25" s="141">
        <v>39.619999999999997</v>
      </c>
      <c r="H25" s="141">
        <v>36.17</v>
      </c>
      <c r="I25" s="141">
        <v>33.92</v>
      </c>
      <c r="J25" s="141">
        <v>32.33</v>
      </c>
      <c r="K25" s="141">
        <v>28.2</v>
      </c>
      <c r="L25" s="141">
        <v>25.56</v>
      </c>
      <c r="M25" s="141">
        <v>24.27</v>
      </c>
      <c r="N25" s="141">
        <v>23.03</v>
      </c>
      <c r="O25" s="141">
        <v>21.86</v>
      </c>
      <c r="P25" s="141">
        <v>20.48</v>
      </c>
      <c r="Q25" s="141">
        <v>20</v>
      </c>
      <c r="R25" s="141">
        <v>17.899999999999999</v>
      </c>
      <c r="S25" s="141">
        <v>19.059999999999999</v>
      </c>
      <c r="T25" s="141">
        <v>19.309999999999999</v>
      </c>
      <c r="U25" s="145">
        <v>18.66</v>
      </c>
      <c r="V25" s="152">
        <f t="shared" si="4"/>
        <v>1.2219836839845428</v>
      </c>
      <c r="W25" s="152">
        <f t="shared" si="6"/>
        <v>1.2569729663458591</v>
      </c>
      <c r="X25" s="152">
        <f t="shared" si="7"/>
        <v>1.1370486054030358</v>
      </c>
      <c r="Y25" s="152">
        <f t="shared" si="8"/>
        <v>1.074091143221189</v>
      </c>
      <c r="Z25" s="152">
        <f t="shared" si="9"/>
        <v>0.92705556694689362</v>
      </c>
      <c r="AA25" s="152">
        <f t="shared" si="10"/>
        <v>0.87063655030800824</v>
      </c>
      <c r="AB25" s="152">
        <f t="shared" si="11"/>
        <v>0.78629277427827904</v>
      </c>
      <c r="AC25" s="152">
        <f t="shared" si="12"/>
        <v>0.65878615147409236</v>
      </c>
      <c r="AD25" s="152">
        <f t="shared" si="13"/>
        <v>0.56753336145835642</v>
      </c>
      <c r="AE25" s="152">
        <f t="shared" si="14"/>
        <v>0.47100605496040987</v>
      </c>
      <c r="AF25" s="152">
        <f t="shared" si="15"/>
        <v>0.41423098368617012</v>
      </c>
      <c r="AG25" s="152">
        <f t="shared" si="16"/>
        <v>0.3507927338083317</v>
      </c>
      <c r="AH25" s="152">
        <f t="shared" si="17"/>
        <v>0.32861062529082363</v>
      </c>
      <c r="AI25" s="152">
        <f t="shared" si="18"/>
        <v>0.26087863925701765</v>
      </c>
      <c r="AJ25" s="152">
        <f t="shared" si="19"/>
        <v>0.23974070502517947</v>
      </c>
      <c r="AK25" s="152">
        <f t="shared" si="20"/>
        <v>0.28355500014876966</v>
      </c>
      <c r="AL25" s="152">
        <f t="shared" si="21"/>
        <v>0.25264287209545738</v>
      </c>
      <c r="AM25" s="152">
        <f t="shared" si="22"/>
        <v>0.19323371338034731</v>
      </c>
      <c r="AN25" s="205">
        <f t="shared" si="5"/>
        <v>0.9044491525423729</v>
      </c>
      <c r="AO25" s="206">
        <f t="shared" si="5"/>
        <v>0.87441364605543714</v>
      </c>
      <c r="AP25" s="206">
        <f t="shared" si="23"/>
        <v>0.91814159292035402</v>
      </c>
      <c r="AQ25" s="206">
        <f t="shared" si="24"/>
        <v>0.88635346756152122</v>
      </c>
      <c r="AR25" s="206">
        <f t="shared" si="25"/>
        <v>0.80736607142857142</v>
      </c>
      <c r="AS25" s="206">
        <f t="shared" si="26"/>
        <v>0.74549450549450547</v>
      </c>
      <c r="AT25" s="206">
        <f t="shared" si="27"/>
        <v>0.71211453744493391</v>
      </c>
      <c r="AU25" s="206">
        <f t="shared" si="28"/>
        <v>0.60256410256410253</v>
      </c>
      <c r="AV25" s="206">
        <f t="shared" si="29"/>
        <v>0.55686274509803924</v>
      </c>
      <c r="AW25" s="206">
        <f t="shared" si="30"/>
        <v>0.50774058577405856</v>
      </c>
      <c r="AX25" s="206">
        <f t="shared" si="31"/>
        <v>0.48895966029723992</v>
      </c>
      <c r="AY25" s="206">
        <f t="shared" si="32"/>
        <v>0.44521384928716906</v>
      </c>
      <c r="AZ25" s="206">
        <f t="shared" si="33"/>
        <v>0.41290322580645161</v>
      </c>
      <c r="BA25" s="206">
        <f t="shared" si="34"/>
        <v>0.38535645472061658</v>
      </c>
      <c r="BB25" s="206">
        <f t="shared" si="35"/>
        <v>0.32844036697247708</v>
      </c>
      <c r="BC25" s="206">
        <f t="shared" si="36"/>
        <v>0.34096601073345262</v>
      </c>
      <c r="BD25" s="206">
        <f t="shared" si="37"/>
        <v>0.35959031657355678</v>
      </c>
      <c r="BE25" s="206">
        <f t="shared" si="37"/>
        <v>0.34813432835820896</v>
      </c>
      <c r="BF25" s="150">
        <v>34935</v>
      </c>
      <c r="BG25" s="141">
        <v>32626</v>
      </c>
      <c r="BH25" s="141">
        <v>36498</v>
      </c>
      <c r="BI25" s="141">
        <v>36887</v>
      </c>
      <c r="BJ25" s="141">
        <v>39016</v>
      </c>
      <c r="BK25" s="141">
        <v>38960</v>
      </c>
      <c r="BL25" s="141">
        <v>41117</v>
      </c>
      <c r="BM25" s="141">
        <v>42806</v>
      </c>
      <c r="BN25" s="141">
        <v>45037</v>
      </c>
      <c r="BO25" s="141">
        <v>51528</v>
      </c>
      <c r="BP25" s="141">
        <v>55597</v>
      </c>
      <c r="BQ25" s="141">
        <v>62316</v>
      </c>
      <c r="BR25" s="141">
        <v>62323</v>
      </c>
      <c r="BS25" s="141">
        <v>76664</v>
      </c>
      <c r="BT25" s="141">
        <v>74664</v>
      </c>
      <c r="BU25" s="141">
        <v>67218</v>
      </c>
      <c r="BV25" s="141">
        <v>76432</v>
      </c>
      <c r="BW25" s="145">
        <v>96567</v>
      </c>
      <c r="BX25" s="141">
        <v>47.2</v>
      </c>
      <c r="BY25" s="141">
        <v>46.9</v>
      </c>
      <c r="BZ25" s="141">
        <v>45.2</v>
      </c>
      <c r="CA25" s="141">
        <v>44.7</v>
      </c>
      <c r="CB25" s="141">
        <v>44.8</v>
      </c>
      <c r="CC25" s="141">
        <v>45.5</v>
      </c>
      <c r="CD25" s="141">
        <v>45.4</v>
      </c>
      <c r="CE25" s="141">
        <v>46.8</v>
      </c>
      <c r="CF25" s="141">
        <v>45.9</v>
      </c>
      <c r="CG25" s="141">
        <v>47.8</v>
      </c>
      <c r="CH25" s="141">
        <v>47.1</v>
      </c>
      <c r="CI25" s="141">
        <v>49.1</v>
      </c>
      <c r="CJ25" s="141">
        <v>49.6</v>
      </c>
      <c r="CK25" s="141">
        <v>51.9</v>
      </c>
      <c r="CL25" s="141">
        <v>54.5</v>
      </c>
      <c r="CM25" s="141">
        <v>55.9</v>
      </c>
      <c r="CN25" s="141">
        <v>53.7</v>
      </c>
      <c r="CO25" s="145">
        <v>53.6</v>
      </c>
      <c r="CP25" s="32"/>
      <c r="CQ25" s="32"/>
      <c r="CR25" s="32"/>
      <c r="CT25" s="31"/>
      <c r="CU25" s="31"/>
      <c r="CV25" s="31"/>
      <c r="CW25" s="31"/>
    </row>
    <row r="26" spans="1:101" s="16" customFormat="1" ht="15.75" customHeight="1" x14ac:dyDescent="0.3">
      <c r="A26"/>
      <c r="B26" s="131" t="s">
        <v>123</v>
      </c>
      <c r="C26" s="116" t="s">
        <v>12</v>
      </c>
      <c r="D26" s="140">
        <v>41.9</v>
      </c>
      <c r="E26" s="141">
        <v>34.86</v>
      </c>
      <c r="F26" s="141">
        <v>34.270000000000003</v>
      </c>
      <c r="G26" s="141">
        <v>34.61</v>
      </c>
      <c r="H26" s="141">
        <v>27.34</v>
      </c>
      <c r="I26" s="141">
        <v>26.23</v>
      </c>
      <c r="J26" s="141">
        <v>25.3</v>
      </c>
      <c r="K26" s="141">
        <v>15.82</v>
      </c>
      <c r="L26" s="141">
        <v>15.02</v>
      </c>
      <c r="M26" s="141">
        <v>14.36</v>
      </c>
      <c r="N26" s="141">
        <v>14.08</v>
      </c>
      <c r="O26" s="141">
        <v>13.21</v>
      </c>
      <c r="P26" s="141">
        <v>12.99</v>
      </c>
      <c r="Q26" s="141">
        <v>13.85</v>
      </c>
      <c r="R26" s="141">
        <v>12.05</v>
      </c>
      <c r="S26" s="141">
        <v>10.27</v>
      </c>
      <c r="T26" s="141">
        <v>13.17</v>
      </c>
      <c r="U26" s="145">
        <v>12.53</v>
      </c>
      <c r="V26" s="152">
        <f t="shared" si="4"/>
        <v>1.1482912658609443</v>
      </c>
      <c r="W26" s="152">
        <f t="shared" si="6"/>
        <v>0.894855734675018</v>
      </c>
      <c r="X26" s="152">
        <f t="shared" si="7"/>
        <v>0.84460874922982132</v>
      </c>
      <c r="Y26" s="152">
        <f t="shared" si="8"/>
        <v>0.89042681828706682</v>
      </c>
      <c r="Z26" s="152">
        <f t="shared" si="9"/>
        <v>0.67471187779176234</v>
      </c>
      <c r="AA26" s="152">
        <f t="shared" si="10"/>
        <v>0.64877566163739797</v>
      </c>
      <c r="AB26" s="152">
        <f t="shared" si="11"/>
        <v>0.58219808541973495</v>
      </c>
      <c r="AC26" s="152">
        <f t="shared" si="12"/>
        <v>0.33518369422433153</v>
      </c>
      <c r="AD26" s="152">
        <f t="shared" si="13"/>
        <v>0.30172760144636401</v>
      </c>
      <c r="AE26" s="152">
        <f t="shared" si="14"/>
        <v>0.27635579846811131</v>
      </c>
      <c r="AF26" s="152">
        <f t="shared" si="15"/>
        <v>0.2746191804333834</v>
      </c>
      <c r="AG26" s="152">
        <f t="shared" si="16"/>
        <v>0.22216989858557998</v>
      </c>
      <c r="AH26" s="152">
        <f t="shared" si="17"/>
        <v>0.21208855799373041</v>
      </c>
      <c r="AI26" s="152">
        <f t="shared" si="18"/>
        <v>0.22228285292418309</v>
      </c>
      <c r="AJ26" s="152">
        <f t="shared" si="19"/>
        <v>0.25911192344909151</v>
      </c>
      <c r="AK26" s="152">
        <f t="shared" si="20"/>
        <v>0.1933467628066344</v>
      </c>
      <c r="AL26" s="152">
        <f t="shared" si="21"/>
        <v>0.24080304249250348</v>
      </c>
      <c r="AM26" s="152">
        <f t="shared" si="22"/>
        <v>0.22662735806399104</v>
      </c>
      <c r="AN26" s="205">
        <f t="shared" si="5"/>
        <v>1.624031007751938</v>
      </c>
      <c r="AO26" s="206">
        <f t="shared" si="5"/>
        <v>1.3670588235294117</v>
      </c>
      <c r="AP26" s="206">
        <f t="shared" si="23"/>
        <v>1.4582978723404256</v>
      </c>
      <c r="AQ26" s="206">
        <f t="shared" si="24"/>
        <v>1.5660633484162896</v>
      </c>
      <c r="AR26" s="206">
        <f t="shared" si="25"/>
        <v>1.2205357142857143</v>
      </c>
      <c r="AS26" s="206">
        <f t="shared" si="26"/>
        <v>1.1606194690265488</v>
      </c>
      <c r="AT26" s="206">
        <f t="shared" si="27"/>
        <v>1.1048034934497817</v>
      </c>
      <c r="AU26" s="206">
        <f t="shared" si="28"/>
        <v>0.65916666666666668</v>
      </c>
      <c r="AV26" s="206">
        <f t="shared" si="29"/>
        <v>0.63109243697478989</v>
      </c>
      <c r="AW26" s="206">
        <f t="shared" si="30"/>
        <v>0.6084745762711864</v>
      </c>
      <c r="AX26" s="206">
        <f t="shared" si="31"/>
        <v>0.60689655172413792</v>
      </c>
      <c r="AY26" s="206">
        <f t="shared" si="32"/>
        <v>0.59237668161434975</v>
      </c>
      <c r="AZ26" s="206">
        <f t="shared" si="33"/>
        <v>0.59045454545454545</v>
      </c>
      <c r="BA26" s="206">
        <f t="shared" si="34"/>
        <v>0.64418604651162792</v>
      </c>
      <c r="BB26" s="206">
        <f t="shared" si="35"/>
        <v>0.56839622641509435</v>
      </c>
      <c r="BC26" s="206">
        <f t="shared" si="36"/>
        <v>0.47767441860465115</v>
      </c>
      <c r="BD26" s="206">
        <f t="shared" si="37"/>
        <v>0.6154205607476636</v>
      </c>
      <c r="BE26" s="206">
        <f t="shared" si="37"/>
        <v>0.59666666666666668</v>
      </c>
      <c r="BF26" s="150">
        <v>36489</v>
      </c>
      <c r="BG26" s="141">
        <v>38956</v>
      </c>
      <c r="BH26" s="141">
        <v>40575</v>
      </c>
      <c r="BI26" s="141">
        <v>38869</v>
      </c>
      <c r="BJ26" s="141">
        <v>40521</v>
      </c>
      <c r="BK26" s="141">
        <v>40430</v>
      </c>
      <c r="BL26" s="141">
        <v>43456</v>
      </c>
      <c r="BM26" s="141">
        <v>47198</v>
      </c>
      <c r="BN26" s="141">
        <v>49780</v>
      </c>
      <c r="BO26" s="141">
        <v>51962</v>
      </c>
      <c r="BP26" s="141">
        <v>51271</v>
      </c>
      <c r="BQ26" s="141">
        <v>59459</v>
      </c>
      <c r="BR26" s="141">
        <v>61248</v>
      </c>
      <c r="BS26" s="141">
        <v>62308</v>
      </c>
      <c r="BT26" s="141">
        <v>46505</v>
      </c>
      <c r="BU26" s="141">
        <v>53117</v>
      </c>
      <c r="BV26" s="141">
        <v>54692</v>
      </c>
      <c r="BW26" s="145">
        <v>55289</v>
      </c>
      <c r="BX26" s="141">
        <v>25.8</v>
      </c>
      <c r="BY26" s="141">
        <v>25.5</v>
      </c>
      <c r="BZ26" s="141">
        <v>23.5</v>
      </c>
      <c r="CA26" s="141">
        <v>22.1</v>
      </c>
      <c r="CB26" s="141">
        <v>22.4</v>
      </c>
      <c r="CC26" s="141">
        <v>22.6</v>
      </c>
      <c r="CD26" s="141">
        <v>22.9</v>
      </c>
      <c r="CE26" s="141">
        <v>24</v>
      </c>
      <c r="CF26" s="141">
        <v>23.8</v>
      </c>
      <c r="CG26" s="141">
        <v>23.6</v>
      </c>
      <c r="CH26" s="141">
        <v>23.2</v>
      </c>
      <c r="CI26" s="141">
        <v>22.3</v>
      </c>
      <c r="CJ26" s="141">
        <v>22</v>
      </c>
      <c r="CK26" s="141">
        <v>21.5</v>
      </c>
      <c r="CL26" s="141">
        <v>21.2</v>
      </c>
      <c r="CM26" s="141">
        <v>21.5</v>
      </c>
      <c r="CN26" s="141">
        <v>21.4</v>
      </c>
      <c r="CO26" s="145">
        <v>21</v>
      </c>
      <c r="CP26" s="32"/>
      <c r="CQ26" s="32"/>
      <c r="CR26" s="32"/>
      <c r="CT26" s="31"/>
      <c r="CU26" s="31"/>
      <c r="CV26" s="31"/>
      <c r="CW26" s="31"/>
    </row>
    <row r="27" spans="1:101" s="16" customFormat="1" ht="15.75" customHeight="1" x14ac:dyDescent="0.3">
      <c r="A27"/>
      <c r="B27" s="131" t="s">
        <v>124</v>
      </c>
      <c r="C27" s="116" t="s">
        <v>13</v>
      </c>
      <c r="D27" s="140">
        <v>93.3</v>
      </c>
      <c r="E27" s="141">
        <v>94.27</v>
      </c>
      <c r="F27" s="141">
        <v>84.98</v>
      </c>
      <c r="G27" s="141">
        <v>90.47</v>
      </c>
      <c r="H27" s="141">
        <v>82.02</v>
      </c>
      <c r="I27" s="141">
        <v>79.33</v>
      </c>
      <c r="J27" s="141">
        <v>74.37</v>
      </c>
      <c r="K27" s="141">
        <v>72.31</v>
      </c>
      <c r="L27" s="141">
        <v>68.22</v>
      </c>
      <c r="M27" s="141">
        <v>67.42</v>
      </c>
      <c r="N27" s="141">
        <v>65.510000000000005</v>
      </c>
      <c r="O27" s="141">
        <v>62.04</v>
      </c>
      <c r="P27" s="141">
        <v>54.65</v>
      </c>
      <c r="Q27" s="141">
        <v>50.41</v>
      </c>
      <c r="R27" s="141">
        <v>41.8</v>
      </c>
      <c r="S27" s="141">
        <v>37.54</v>
      </c>
      <c r="T27" s="141">
        <v>40.98</v>
      </c>
      <c r="U27" s="145">
        <v>39.630000000000003</v>
      </c>
      <c r="V27" s="152">
        <f t="shared" si="4"/>
        <v>0.83017457690459662</v>
      </c>
      <c r="W27" s="152">
        <f t="shared" si="6"/>
        <v>0.79763425757486017</v>
      </c>
      <c r="X27" s="152">
        <f t="shared" si="7"/>
        <v>0.63301228332849147</v>
      </c>
      <c r="Y27" s="152">
        <f t="shared" si="8"/>
        <v>0.6059246261109511</v>
      </c>
      <c r="Z27" s="152">
        <f t="shared" si="9"/>
        <v>0.55050305051983006</v>
      </c>
      <c r="AA27" s="152">
        <f t="shared" si="10"/>
        <v>0.48453198961673538</v>
      </c>
      <c r="AB27" s="152">
        <f t="shared" si="11"/>
        <v>0.42713639992418717</v>
      </c>
      <c r="AC27" s="152">
        <f t="shared" si="12"/>
        <v>0.34453513248235873</v>
      </c>
      <c r="AD27" s="152">
        <f t="shared" si="13"/>
        <v>0.35531435059557603</v>
      </c>
      <c r="AE27" s="152">
        <f t="shared" si="14"/>
        <v>0.4097982008266472</v>
      </c>
      <c r="AF27" s="152">
        <f t="shared" si="15"/>
        <v>0.31875708578852363</v>
      </c>
      <c r="AG27" s="152">
        <f t="shared" si="16"/>
        <v>0.2651168753472074</v>
      </c>
      <c r="AH27" s="152">
        <f t="shared" si="17"/>
        <v>0.20935408613972517</v>
      </c>
      <c r="AI27" s="152">
        <f t="shared" si="18"/>
        <v>0.1739931797158675</v>
      </c>
      <c r="AJ27" s="152">
        <f t="shared" si="19"/>
        <v>0.14270692504130991</v>
      </c>
      <c r="AK27" s="152">
        <f t="shared" si="20"/>
        <v>0.13344044589156986</v>
      </c>
      <c r="AL27" s="152">
        <f t="shared" si="21"/>
        <v>0.11997330023186641</v>
      </c>
      <c r="AM27" s="152">
        <f t="shared" si="22"/>
        <v>0.1109223375700087</v>
      </c>
      <c r="AN27" s="205">
        <f t="shared" si="5"/>
        <v>0.81985940246045697</v>
      </c>
      <c r="AO27" s="206">
        <f t="shared" si="5"/>
        <v>0.86012773722627733</v>
      </c>
      <c r="AP27" s="206">
        <f t="shared" si="23"/>
        <v>0.77536496350364958</v>
      </c>
      <c r="AQ27" s="206">
        <f t="shared" si="24"/>
        <v>0.79849955869373346</v>
      </c>
      <c r="AR27" s="206">
        <f t="shared" si="25"/>
        <v>0.70343053173241854</v>
      </c>
      <c r="AS27" s="206">
        <f t="shared" si="26"/>
        <v>0.67861420017108642</v>
      </c>
      <c r="AT27" s="206">
        <f t="shared" si="27"/>
        <v>0.61717842323651451</v>
      </c>
      <c r="AU27" s="206">
        <f t="shared" si="28"/>
        <v>0.57940705128205128</v>
      </c>
      <c r="AV27" s="206">
        <f t="shared" si="29"/>
        <v>0.54795180722891568</v>
      </c>
      <c r="AW27" s="206">
        <f t="shared" si="30"/>
        <v>0.51426392067124338</v>
      </c>
      <c r="AX27" s="206">
        <f t="shared" si="31"/>
        <v>0.47643636363636371</v>
      </c>
      <c r="AY27" s="206">
        <f t="shared" si="32"/>
        <v>0.43384615384615383</v>
      </c>
      <c r="AZ27" s="206">
        <f t="shared" si="33"/>
        <v>0.37431506849315066</v>
      </c>
      <c r="BA27" s="206">
        <f t="shared" si="34"/>
        <v>0.33230059327620304</v>
      </c>
      <c r="BB27" s="206">
        <f t="shared" si="35"/>
        <v>0.25518925518925517</v>
      </c>
      <c r="BC27" s="206">
        <f t="shared" si="36"/>
        <v>0.21991798476859989</v>
      </c>
      <c r="BD27" s="206">
        <f t="shared" si="37"/>
        <v>0.24219858156028368</v>
      </c>
      <c r="BE27" s="206">
        <f t="shared" si="37"/>
        <v>0.23561236623067777</v>
      </c>
      <c r="BF27" s="150">
        <v>112386</v>
      </c>
      <c r="BG27" s="141">
        <v>118187</v>
      </c>
      <c r="BH27" s="141">
        <v>134247</v>
      </c>
      <c r="BI27" s="141">
        <v>149309</v>
      </c>
      <c r="BJ27" s="141">
        <v>148991</v>
      </c>
      <c r="BK27" s="141">
        <v>163725</v>
      </c>
      <c r="BL27" s="141">
        <v>174113</v>
      </c>
      <c r="BM27" s="141">
        <v>209877</v>
      </c>
      <c r="BN27" s="141">
        <v>191999</v>
      </c>
      <c r="BO27" s="141">
        <v>164520</v>
      </c>
      <c r="BP27" s="141">
        <v>205517</v>
      </c>
      <c r="BQ27" s="141">
        <v>234010</v>
      </c>
      <c r="BR27" s="141">
        <v>261041</v>
      </c>
      <c r="BS27" s="141">
        <v>289724</v>
      </c>
      <c r="BT27" s="141">
        <v>292908</v>
      </c>
      <c r="BU27" s="141">
        <v>281324</v>
      </c>
      <c r="BV27" s="141">
        <v>341576</v>
      </c>
      <c r="BW27" s="145">
        <v>357277</v>
      </c>
      <c r="BX27" s="141">
        <v>113.8</v>
      </c>
      <c r="BY27" s="141">
        <v>109.6</v>
      </c>
      <c r="BZ27" s="141">
        <v>109.6</v>
      </c>
      <c r="CA27" s="141">
        <v>113.3</v>
      </c>
      <c r="CB27" s="141">
        <v>116.6</v>
      </c>
      <c r="CC27" s="141">
        <v>116.9</v>
      </c>
      <c r="CD27" s="141">
        <v>120.5</v>
      </c>
      <c r="CE27" s="141">
        <v>124.8</v>
      </c>
      <c r="CF27" s="141">
        <v>124.5</v>
      </c>
      <c r="CG27" s="141">
        <v>131.1</v>
      </c>
      <c r="CH27" s="141">
        <v>137.5</v>
      </c>
      <c r="CI27" s="141">
        <v>143</v>
      </c>
      <c r="CJ27" s="141">
        <v>146</v>
      </c>
      <c r="CK27" s="141">
        <v>151.69999999999999</v>
      </c>
      <c r="CL27" s="141">
        <v>163.80000000000001</v>
      </c>
      <c r="CM27" s="141">
        <v>170.7</v>
      </c>
      <c r="CN27" s="141">
        <v>169.2</v>
      </c>
      <c r="CO27" s="145">
        <v>168.2</v>
      </c>
      <c r="CP27" s="32"/>
      <c r="CQ27" s="32"/>
      <c r="CR27" s="32"/>
      <c r="CT27" s="31"/>
      <c r="CU27" s="31"/>
      <c r="CV27" s="31"/>
      <c r="CW27" s="31"/>
    </row>
    <row r="28" spans="1:101" s="16" customFormat="1" ht="15.75" customHeight="1" x14ac:dyDescent="0.3">
      <c r="A28"/>
      <c r="B28" s="131" t="s">
        <v>125</v>
      </c>
      <c r="C28" s="116" t="s">
        <v>44</v>
      </c>
      <c r="D28" s="140">
        <v>77.739999999999995</v>
      </c>
      <c r="E28" s="141">
        <v>80.23</v>
      </c>
      <c r="F28" s="141">
        <v>93.99</v>
      </c>
      <c r="G28" s="141">
        <v>84.76</v>
      </c>
      <c r="H28" s="141">
        <v>91.05</v>
      </c>
      <c r="I28" s="141">
        <v>87.54</v>
      </c>
      <c r="J28" s="141">
        <v>84.09</v>
      </c>
      <c r="K28" s="141">
        <v>86.38</v>
      </c>
      <c r="L28" s="141">
        <v>85.31</v>
      </c>
      <c r="M28" s="141">
        <v>88.61</v>
      </c>
      <c r="N28" s="141">
        <v>82.2</v>
      </c>
      <c r="O28" s="141">
        <v>80.739999999999995</v>
      </c>
      <c r="P28" s="141">
        <v>76.47</v>
      </c>
      <c r="Q28" s="141">
        <v>102.72</v>
      </c>
      <c r="R28" s="141">
        <v>96.29</v>
      </c>
      <c r="S28" s="141">
        <v>91.7</v>
      </c>
      <c r="T28" s="141">
        <v>95.31</v>
      </c>
      <c r="U28" s="145">
        <v>92.05</v>
      </c>
      <c r="V28" s="152">
        <f t="shared" si="4"/>
        <v>0.47540422201022481</v>
      </c>
      <c r="W28" s="152">
        <f t="shared" si="6"/>
        <v>0.47909376455554098</v>
      </c>
      <c r="X28" s="152">
        <f t="shared" si="7"/>
        <v>0.5541209762999646</v>
      </c>
      <c r="Y28" s="152">
        <f t="shared" si="8"/>
        <v>0.46527968381182411</v>
      </c>
      <c r="Z28" s="152">
        <f t="shared" si="9"/>
        <v>0.50097939959503479</v>
      </c>
      <c r="AA28" s="152">
        <f t="shared" si="10"/>
        <v>0.46072471777058499</v>
      </c>
      <c r="AB28" s="152">
        <f t="shared" si="11"/>
        <v>0.43091697328099537</v>
      </c>
      <c r="AC28" s="152">
        <f t="shared" si="12"/>
        <v>0.4096032472366718</v>
      </c>
      <c r="AD28" s="152">
        <f t="shared" si="13"/>
        <v>0.38979078044969179</v>
      </c>
      <c r="AE28" s="152">
        <f t="shared" si="14"/>
        <v>0.39765919157739793</v>
      </c>
      <c r="AF28" s="152">
        <f t="shared" si="15"/>
        <v>0.35560862286018352</v>
      </c>
      <c r="AG28" s="152">
        <f t="shared" si="16"/>
        <v>0.34750048419376356</v>
      </c>
      <c r="AH28" s="152">
        <f t="shared" si="17"/>
        <v>0.30766197817760471</v>
      </c>
      <c r="AI28" s="152">
        <f t="shared" si="18"/>
        <v>0.3992801141244563</v>
      </c>
      <c r="AJ28" s="152">
        <f t="shared" si="19"/>
        <v>0.36109923572516106</v>
      </c>
      <c r="AK28" s="152">
        <f t="shared" si="20"/>
        <v>0.34367609745859584</v>
      </c>
      <c r="AL28" s="152">
        <f t="shared" si="21"/>
        <v>0.34867258579628391</v>
      </c>
      <c r="AM28" s="152">
        <f t="shared" si="22"/>
        <v>0.33741926497217806</v>
      </c>
      <c r="AN28" s="205">
        <f t="shared" si="5"/>
        <v>0.86763392857142863</v>
      </c>
      <c r="AO28" s="206">
        <f t="shared" si="5"/>
        <v>0.91691428571428568</v>
      </c>
      <c r="AP28" s="206">
        <f t="shared" si="23"/>
        <v>1.0766323024054982</v>
      </c>
      <c r="AQ28" s="206">
        <f t="shared" si="24"/>
        <v>0.95343082114735656</v>
      </c>
      <c r="AR28" s="206">
        <f t="shared" si="25"/>
        <v>1.0161830357142858</v>
      </c>
      <c r="AS28" s="206">
        <f t="shared" si="26"/>
        <v>0.97810055865921786</v>
      </c>
      <c r="AT28" s="206">
        <f t="shared" si="27"/>
        <v>0.93745819397993313</v>
      </c>
      <c r="AU28" s="206">
        <f t="shared" si="28"/>
        <v>0.97274774774774775</v>
      </c>
      <c r="AV28" s="206">
        <f t="shared" si="29"/>
        <v>0.97832568807339448</v>
      </c>
      <c r="AW28" s="206">
        <f t="shared" si="30"/>
        <v>1.0375878220140515</v>
      </c>
      <c r="AX28" s="206">
        <f t="shared" si="31"/>
        <v>0.94482758620689655</v>
      </c>
      <c r="AY28" s="206">
        <f t="shared" si="32"/>
        <v>0.88336980306345736</v>
      </c>
      <c r="AZ28" s="206">
        <f t="shared" si="33"/>
        <v>0.77713414634146338</v>
      </c>
      <c r="BA28" s="206">
        <f t="shared" si="34"/>
        <v>1.0120197044334975</v>
      </c>
      <c r="BB28" s="206">
        <f t="shared" si="35"/>
        <v>0.91270142180094782</v>
      </c>
      <c r="BC28" s="206">
        <f t="shared" si="36"/>
        <v>0.84438305709023942</v>
      </c>
      <c r="BD28" s="206">
        <f t="shared" si="37"/>
        <v>0.85556552962298027</v>
      </c>
      <c r="BE28" s="206">
        <f t="shared" si="37"/>
        <v>0.81822222222222218</v>
      </c>
      <c r="BF28" s="150">
        <v>163524</v>
      </c>
      <c r="BG28" s="141">
        <v>167462</v>
      </c>
      <c r="BH28" s="141">
        <v>169620</v>
      </c>
      <c r="BI28" s="141">
        <v>182170</v>
      </c>
      <c r="BJ28" s="141">
        <v>181744</v>
      </c>
      <c r="BK28" s="141">
        <v>190005</v>
      </c>
      <c r="BL28" s="141">
        <v>195142</v>
      </c>
      <c r="BM28" s="141">
        <v>210887</v>
      </c>
      <c r="BN28" s="141">
        <v>218861</v>
      </c>
      <c r="BO28" s="141">
        <v>222829</v>
      </c>
      <c r="BP28" s="141">
        <v>231153</v>
      </c>
      <c r="BQ28" s="141">
        <v>232345</v>
      </c>
      <c r="BR28" s="141">
        <v>248552</v>
      </c>
      <c r="BS28" s="141">
        <v>257263</v>
      </c>
      <c r="BT28" s="141">
        <v>266658</v>
      </c>
      <c r="BU28" s="141">
        <v>266821</v>
      </c>
      <c r="BV28" s="141">
        <v>273351</v>
      </c>
      <c r="BW28" s="145">
        <v>272806</v>
      </c>
      <c r="BX28" s="141">
        <v>89.6</v>
      </c>
      <c r="BY28" s="141">
        <v>87.5</v>
      </c>
      <c r="BZ28" s="141">
        <v>87.3</v>
      </c>
      <c r="CA28" s="141">
        <v>88.9</v>
      </c>
      <c r="CB28" s="141">
        <v>89.6</v>
      </c>
      <c r="CC28" s="141">
        <v>89.5</v>
      </c>
      <c r="CD28" s="141">
        <v>89.7</v>
      </c>
      <c r="CE28" s="141">
        <v>88.8</v>
      </c>
      <c r="CF28" s="141">
        <v>87.2</v>
      </c>
      <c r="CG28" s="141">
        <v>85.4</v>
      </c>
      <c r="CH28" s="141">
        <v>87</v>
      </c>
      <c r="CI28" s="141">
        <v>91.4</v>
      </c>
      <c r="CJ28" s="141">
        <v>98.4</v>
      </c>
      <c r="CK28" s="141">
        <v>101.5</v>
      </c>
      <c r="CL28" s="141">
        <v>105.5</v>
      </c>
      <c r="CM28" s="141">
        <v>108.6</v>
      </c>
      <c r="CN28" s="141">
        <v>111.4</v>
      </c>
      <c r="CO28" s="145">
        <v>112.5</v>
      </c>
      <c r="CP28" s="32"/>
      <c r="CQ28" s="32"/>
      <c r="CR28" s="32"/>
      <c r="CT28" s="31"/>
      <c r="CU28" s="31"/>
      <c r="CV28" s="31"/>
      <c r="CW28" s="31"/>
    </row>
    <row r="29" spans="1:101" s="16" customFormat="1" ht="15.75" customHeight="1" x14ac:dyDescent="0.3">
      <c r="A29"/>
      <c r="B29" s="131" t="s">
        <v>126</v>
      </c>
      <c r="C29" s="116" t="s">
        <v>14</v>
      </c>
      <c r="D29" s="140">
        <v>289.98</v>
      </c>
      <c r="E29" s="141">
        <v>279.83999999999997</v>
      </c>
      <c r="F29" s="141">
        <v>321.45999999999998</v>
      </c>
      <c r="G29" s="141">
        <v>268.08</v>
      </c>
      <c r="H29" s="141">
        <v>237.27</v>
      </c>
      <c r="I29" s="141">
        <v>213.57</v>
      </c>
      <c r="J29" s="141">
        <v>222.58</v>
      </c>
      <c r="K29" s="141">
        <v>176.19</v>
      </c>
      <c r="L29" s="141">
        <v>182.61</v>
      </c>
      <c r="M29" s="141">
        <v>164.76</v>
      </c>
      <c r="N29" s="141">
        <v>160.63999999999999</v>
      </c>
      <c r="O29" s="141">
        <v>153.97</v>
      </c>
      <c r="P29" s="141">
        <v>173.83</v>
      </c>
      <c r="Q29" s="141">
        <v>166.56</v>
      </c>
      <c r="R29" s="141">
        <v>147.22999999999999</v>
      </c>
      <c r="S29" s="141">
        <v>134.91</v>
      </c>
      <c r="T29" s="141">
        <v>160.56</v>
      </c>
      <c r="U29" s="145">
        <v>154.68</v>
      </c>
      <c r="V29" s="152">
        <f t="shared" si="4"/>
        <v>0.69207472058539243</v>
      </c>
      <c r="W29" s="152">
        <f t="shared" si="6"/>
        <v>0.68301469565281059</v>
      </c>
      <c r="X29" s="152">
        <f t="shared" si="7"/>
        <v>0.81263366516843705</v>
      </c>
      <c r="Y29" s="152">
        <f t="shared" si="8"/>
        <v>0.66661859161654013</v>
      </c>
      <c r="Z29" s="152">
        <f t="shared" si="9"/>
        <v>0.56787204151040038</v>
      </c>
      <c r="AA29" s="152">
        <f t="shared" si="10"/>
        <v>0.50106514761913701</v>
      </c>
      <c r="AB29" s="152">
        <f t="shared" si="11"/>
        <v>0.50380262562245359</v>
      </c>
      <c r="AC29" s="152">
        <f t="shared" si="12"/>
        <v>0.40402488494268346</v>
      </c>
      <c r="AD29" s="152">
        <f t="shared" si="13"/>
        <v>0.41352089456926888</v>
      </c>
      <c r="AE29" s="152">
        <f t="shared" si="14"/>
        <v>0.36161713708792415</v>
      </c>
      <c r="AF29" s="152">
        <f t="shared" si="15"/>
        <v>0.34239626228781406</v>
      </c>
      <c r="AG29" s="152">
        <f t="shared" si="16"/>
        <v>0.31953131809522228</v>
      </c>
      <c r="AH29" s="152">
        <f t="shared" si="17"/>
        <v>0.36581157010879861</v>
      </c>
      <c r="AI29" s="152">
        <f t="shared" si="18"/>
        <v>0.34411872261212884</v>
      </c>
      <c r="AJ29" s="152">
        <f t="shared" si="19"/>
        <v>0.29861916776868219</v>
      </c>
      <c r="AK29" s="152">
        <f t="shared" si="20"/>
        <v>0.257877191506931</v>
      </c>
      <c r="AL29" s="152">
        <f t="shared" si="21"/>
        <v>0.29237167767734229</v>
      </c>
      <c r="AM29" s="152">
        <f t="shared" si="22"/>
        <v>0.27605801715814443</v>
      </c>
      <c r="AN29" s="205">
        <f t="shared" si="5"/>
        <v>4.1904624277456648</v>
      </c>
      <c r="AO29" s="206">
        <f t="shared" si="5"/>
        <v>4.0091690544412604</v>
      </c>
      <c r="AP29" s="206">
        <f t="shared" si="23"/>
        <v>4.6656023222060954</v>
      </c>
      <c r="AQ29" s="206">
        <f t="shared" si="24"/>
        <v>3.7389121338912132</v>
      </c>
      <c r="AR29" s="206">
        <f t="shared" si="25"/>
        <v>3.3045961002785513</v>
      </c>
      <c r="AS29" s="206">
        <f t="shared" si="26"/>
        <v>2.8744279946164197</v>
      </c>
      <c r="AT29" s="206">
        <f t="shared" si="27"/>
        <v>2.913350785340314</v>
      </c>
      <c r="AU29" s="206">
        <f t="shared" si="28"/>
        <v>2.2588461538461537</v>
      </c>
      <c r="AV29" s="206">
        <f t="shared" si="29"/>
        <v>2.2826249999999999</v>
      </c>
      <c r="AW29" s="206">
        <f t="shared" si="30"/>
        <v>1.9315357561547479</v>
      </c>
      <c r="AX29" s="206">
        <f t="shared" si="31"/>
        <v>1.867906976744186</v>
      </c>
      <c r="AY29" s="206">
        <f t="shared" si="32"/>
        <v>1.7718066743383198</v>
      </c>
      <c r="AZ29" s="206">
        <f t="shared" si="33"/>
        <v>1.9820980615735462</v>
      </c>
      <c r="BA29" s="206">
        <f t="shared" si="34"/>
        <v>1.8905788876276959</v>
      </c>
      <c r="BB29" s="206">
        <f t="shared" si="35"/>
        <v>1.6450279329608939</v>
      </c>
      <c r="BC29" s="206">
        <f t="shared" si="36"/>
        <v>1.5192567567567568</v>
      </c>
      <c r="BD29" s="206">
        <f t="shared" si="37"/>
        <v>1.8266211604095564</v>
      </c>
      <c r="BE29" s="206">
        <f t="shared" si="37"/>
        <v>1.7637400228050171</v>
      </c>
      <c r="BF29" s="150">
        <v>419001</v>
      </c>
      <c r="BG29" s="141">
        <v>409713</v>
      </c>
      <c r="BH29" s="141">
        <v>395578</v>
      </c>
      <c r="BI29" s="141">
        <v>402149</v>
      </c>
      <c r="BJ29" s="141">
        <v>417823</v>
      </c>
      <c r="BK29" s="141">
        <v>426232</v>
      </c>
      <c r="BL29" s="141">
        <v>441800</v>
      </c>
      <c r="BM29" s="141">
        <v>436087</v>
      </c>
      <c r="BN29" s="141">
        <v>441598</v>
      </c>
      <c r="BO29" s="141">
        <v>455620</v>
      </c>
      <c r="BP29" s="141">
        <v>469164</v>
      </c>
      <c r="BQ29" s="141">
        <v>481862</v>
      </c>
      <c r="BR29" s="141">
        <v>475190</v>
      </c>
      <c r="BS29" s="141">
        <v>484019</v>
      </c>
      <c r="BT29" s="141">
        <v>493036</v>
      </c>
      <c r="BU29" s="141">
        <v>523156</v>
      </c>
      <c r="BV29" s="141">
        <v>549164</v>
      </c>
      <c r="BW29" s="145">
        <v>560317</v>
      </c>
      <c r="BX29" s="141">
        <v>69.2</v>
      </c>
      <c r="BY29" s="141">
        <v>69.8</v>
      </c>
      <c r="BZ29" s="141">
        <v>68.900000000000006</v>
      </c>
      <c r="CA29" s="141">
        <v>71.7</v>
      </c>
      <c r="CB29" s="141">
        <v>71.8</v>
      </c>
      <c r="CC29" s="141">
        <v>74.3</v>
      </c>
      <c r="CD29" s="141">
        <v>76.400000000000006</v>
      </c>
      <c r="CE29" s="141">
        <v>78</v>
      </c>
      <c r="CF29" s="141">
        <v>80</v>
      </c>
      <c r="CG29" s="141">
        <v>85.3</v>
      </c>
      <c r="CH29" s="141">
        <v>86</v>
      </c>
      <c r="CI29" s="141">
        <v>86.9</v>
      </c>
      <c r="CJ29" s="141">
        <v>87.7</v>
      </c>
      <c r="CK29" s="141">
        <v>88.1</v>
      </c>
      <c r="CL29" s="141">
        <v>89.5</v>
      </c>
      <c r="CM29" s="141">
        <v>88.8</v>
      </c>
      <c r="CN29" s="141">
        <v>87.9</v>
      </c>
      <c r="CO29" s="145">
        <v>87.7</v>
      </c>
      <c r="CP29" s="32"/>
      <c r="CQ29" s="32"/>
      <c r="CR29" s="32"/>
      <c r="CT29" s="31"/>
      <c r="CU29" s="31"/>
      <c r="CV29" s="31"/>
      <c r="CW29" s="31"/>
    </row>
    <row r="30" spans="1:101" s="16" customFormat="1" ht="15.75" customHeight="1" x14ac:dyDescent="0.3">
      <c r="A30"/>
      <c r="B30" s="131" t="s">
        <v>127</v>
      </c>
      <c r="C30" s="116" t="s">
        <v>45</v>
      </c>
      <c r="D30" s="140">
        <v>468.56</v>
      </c>
      <c r="E30" s="141">
        <v>450</v>
      </c>
      <c r="F30" s="141">
        <v>441.37</v>
      </c>
      <c r="G30" s="141">
        <v>446.84</v>
      </c>
      <c r="H30" s="141">
        <v>412.07</v>
      </c>
      <c r="I30" s="141">
        <v>404.58</v>
      </c>
      <c r="J30" s="141">
        <v>391.05</v>
      </c>
      <c r="K30" s="141">
        <v>364.03</v>
      </c>
      <c r="L30" s="141">
        <v>342.21</v>
      </c>
      <c r="M30" s="141">
        <v>334.69</v>
      </c>
      <c r="N30" s="141">
        <v>322.74</v>
      </c>
      <c r="O30" s="141">
        <v>324.22000000000003</v>
      </c>
      <c r="P30" s="141">
        <v>298.75</v>
      </c>
      <c r="Q30" s="141">
        <v>248.74</v>
      </c>
      <c r="R30" s="141">
        <v>216.02</v>
      </c>
      <c r="S30" s="141">
        <v>207.75</v>
      </c>
      <c r="T30" s="141">
        <v>248.1</v>
      </c>
      <c r="U30" s="145">
        <v>238.24</v>
      </c>
      <c r="V30" s="152">
        <f t="shared" si="4"/>
        <v>2.7258342253455576</v>
      </c>
      <c r="W30" s="152">
        <f t="shared" si="6"/>
        <v>2.8886335479481073</v>
      </c>
      <c r="X30" s="152">
        <f t="shared" si="7"/>
        <v>2.5139976646825963</v>
      </c>
      <c r="Y30" s="152">
        <f t="shared" si="8"/>
        <v>2.421910145854449</v>
      </c>
      <c r="Z30" s="152">
        <f t="shared" si="9"/>
        <v>2.1559220232925593</v>
      </c>
      <c r="AA30" s="152">
        <f t="shared" si="10"/>
        <v>1.9644287774395128</v>
      </c>
      <c r="AB30" s="152">
        <f t="shared" si="11"/>
        <v>1.8231534190245744</v>
      </c>
      <c r="AC30" s="152">
        <f t="shared" si="12"/>
        <v>1.6314046401570321</v>
      </c>
      <c r="AD30" s="152">
        <f t="shared" si="13"/>
        <v>1.4549250025509337</v>
      </c>
      <c r="AE30" s="152">
        <f t="shared" si="14"/>
        <v>1.3453630418091995</v>
      </c>
      <c r="AF30" s="152">
        <f t="shared" si="15"/>
        <v>1.2703198431878833</v>
      </c>
      <c r="AG30" s="152">
        <f t="shared" si="16"/>
        <v>1.2216093201308194</v>
      </c>
      <c r="AH30" s="152">
        <f t="shared" si="17"/>
        <v>1.1127043837759321</v>
      </c>
      <c r="AI30" s="152">
        <f t="shared" si="18"/>
        <v>0.91123232870891047</v>
      </c>
      <c r="AJ30" s="152">
        <f t="shared" si="19"/>
        <v>0.70623389870404996</v>
      </c>
      <c r="AK30" s="152">
        <f t="shared" si="20"/>
        <v>0.63278608632085531</v>
      </c>
      <c r="AL30" s="152">
        <f t="shared" si="21"/>
        <v>0.72273362852481937</v>
      </c>
      <c r="AM30" s="152">
        <f t="shared" si="22"/>
        <v>0.65150035960500874</v>
      </c>
      <c r="AN30" s="205">
        <f t="shared" si="5"/>
        <v>2.5590387766247953</v>
      </c>
      <c r="AO30" s="206">
        <f t="shared" si="5"/>
        <v>2.4416711882799782</v>
      </c>
      <c r="AP30" s="206">
        <f t="shared" si="23"/>
        <v>2.3377648305084744</v>
      </c>
      <c r="AQ30" s="206">
        <f t="shared" si="24"/>
        <v>2.2716827656329435</v>
      </c>
      <c r="AR30" s="206">
        <f t="shared" si="25"/>
        <v>2.0061830574488804</v>
      </c>
      <c r="AS30" s="206">
        <f t="shared" si="26"/>
        <v>1.9320916905444125</v>
      </c>
      <c r="AT30" s="206">
        <f t="shared" si="27"/>
        <v>1.8273364485981309</v>
      </c>
      <c r="AU30" s="206">
        <f t="shared" si="28"/>
        <v>1.6637568555758684</v>
      </c>
      <c r="AV30" s="206">
        <f t="shared" si="29"/>
        <v>1.5352624495289366</v>
      </c>
      <c r="AW30" s="206">
        <f t="shared" si="30"/>
        <v>1.3893316728933167</v>
      </c>
      <c r="AX30" s="206">
        <f t="shared" si="31"/>
        <v>1.2971864951768488</v>
      </c>
      <c r="AY30" s="206">
        <f t="shared" si="32"/>
        <v>1.2630307752239969</v>
      </c>
      <c r="AZ30" s="206">
        <f t="shared" si="33"/>
        <v>1.1601941747572815</v>
      </c>
      <c r="BA30" s="206">
        <f t="shared" si="34"/>
        <v>0.96075704905368875</v>
      </c>
      <c r="BB30" s="206">
        <f t="shared" si="35"/>
        <v>0.79594694178334557</v>
      </c>
      <c r="BC30" s="206">
        <f t="shared" si="36"/>
        <v>0.74329159212880147</v>
      </c>
      <c r="BD30" s="206">
        <f t="shared" si="37"/>
        <v>0.85581234908589165</v>
      </c>
      <c r="BE30" s="206">
        <f t="shared" si="37"/>
        <v>0.80814111261872457</v>
      </c>
      <c r="BF30" s="150">
        <v>171896</v>
      </c>
      <c r="BG30" s="141">
        <v>155783</v>
      </c>
      <c r="BH30" s="141">
        <v>175565</v>
      </c>
      <c r="BI30" s="141">
        <v>184499</v>
      </c>
      <c r="BJ30" s="141">
        <v>191134</v>
      </c>
      <c r="BK30" s="141">
        <v>205953</v>
      </c>
      <c r="BL30" s="141">
        <v>214491</v>
      </c>
      <c r="BM30" s="141">
        <v>223139</v>
      </c>
      <c r="BN30" s="141">
        <v>235208</v>
      </c>
      <c r="BO30" s="141">
        <v>248773</v>
      </c>
      <c r="BP30" s="141">
        <v>254062</v>
      </c>
      <c r="BQ30" s="141">
        <v>265404</v>
      </c>
      <c r="BR30" s="141">
        <v>268490</v>
      </c>
      <c r="BS30" s="141">
        <v>272971</v>
      </c>
      <c r="BT30" s="141">
        <v>305876</v>
      </c>
      <c r="BU30" s="141">
        <v>328310</v>
      </c>
      <c r="BV30" s="141">
        <v>343280</v>
      </c>
      <c r="BW30" s="145">
        <v>365679</v>
      </c>
      <c r="BX30" s="141">
        <v>183.1</v>
      </c>
      <c r="BY30" s="141">
        <v>184.3</v>
      </c>
      <c r="BZ30" s="141">
        <v>188.8</v>
      </c>
      <c r="CA30" s="141">
        <v>196.7</v>
      </c>
      <c r="CB30" s="141">
        <v>205.4</v>
      </c>
      <c r="CC30" s="141">
        <v>209.4</v>
      </c>
      <c r="CD30" s="141">
        <v>214</v>
      </c>
      <c r="CE30" s="141">
        <v>218.8</v>
      </c>
      <c r="CF30" s="141">
        <v>222.9</v>
      </c>
      <c r="CG30" s="141">
        <v>240.9</v>
      </c>
      <c r="CH30" s="141">
        <v>248.8</v>
      </c>
      <c r="CI30" s="141">
        <v>256.7</v>
      </c>
      <c r="CJ30" s="141">
        <v>257.5</v>
      </c>
      <c r="CK30" s="141">
        <v>258.89999999999998</v>
      </c>
      <c r="CL30" s="141">
        <v>271.39999999999998</v>
      </c>
      <c r="CM30" s="141">
        <v>279.5</v>
      </c>
      <c r="CN30" s="141">
        <v>289.89999999999998</v>
      </c>
      <c r="CO30" s="145">
        <v>294.8</v>
      </c>
      <c r="CP30"/>
      <c r="CQ30"/>
      <c r="CR30"/>
      <c r="CT30" s="31"/>
      <c r="CU30" s="31"/>
      <c r="CV30" s="31"/>
      <c r="CW30" s="31"/>
    </row>
    <row r="31" spans="1:101" s="16" customFormat="1" ht="15.75" customHeight="1" x14ac:dyDescent="0.3">
      <c r="A31"/>
      <c r="B31" s="131" t="s">
        <v>399</v>
      </c>
      <c r="C31" s="116" t="s">
        <v>15</v>
      </c>
      <c r="D31" s="140">
        <v>91.23</v>
      </c>
      <c r="E31" s="141">
        <v>90.99</v>
      </c>
      <c r="F31" s="141">
        <v>87.58</v>
      </c>
      <c r="G31" s="141">
        <v>88.92</v>
      </c>
      <c r="H31" s="141">
        <v>82.25</v>
      </c>
      <c r="I31" s="141">
        <v>78.8</v>
      </c>
      <c r="J31" s="141">
        <v>76.59</v>
      </c>
      <c r="K31" s="141">
        <v>75.63</v>
      </c>
      <c r="L31" s="141">
        <v>71.400000000000006</v>
      </c>
      <c r="M31" s="141">
        <v>69.260000000000005</v>
      </c>
      <c r="N31" s="141">
        <v>67.16</v>
      </c>
      <c r="O31" s="141">
        <v>65.31</v>
      </c>
      <c r="P31" s="141">
        <v>59.81</v>
      </c>
      <c r="Q31" s="141">
        <v>57.67</v>
      </c>
      <c r="R31" s="141">
        <v>49.74</v>
      </c>
      <c r="S31" s="141">
        <v>47.44</v>
      </c>
      <c r="T31" s="141">
        <v>57</v>
      </c>
      <c r="U31" s="145">
        <v>54.79</v>
      </c>
      <c r="V31" s="152">
        <f t="shared" si="4"/>
        <v>2.4427664872680537</v>
      </c>
      <c r="W31" s="152">
        <f t="shared" si="6"/>
        <v>2.4285371126591402</v>
      </c>
      <c r="X31" s="152">
        <f t="shared" si="7"/>
        <v>2.2373227743006772</v>
      </c>
      <c r="Y31" s="152">
        <f t="shared" si="8"/>
        <v>2.2387834231330883</v>
      </c>
      <c r="Z31" s="152">
        <f t="shared" si="9"/>
        <v>2.1636765402220233</v>
      </c>
      <c r="AA31" s="152">
        <f t="shared" si="10"/>
        <v>2.0997095579418583</v>
      </c>
      <c r="AB31" s="152">
        <f t="shared" si="11"/>
        <v>1.9443034118602762</v>
      </c>
      <c r="AC31" s="152">
        <f t="shared" si="12"/>
        <v>1.8471570926143024</v>
      </c>
      <c r="AD31" s="152">
        <f t="shared" si="13"/>
        <v>1.6488084241640495</v>
      </c>
      <c r="AE31" s="152">
        <f t="shared" si="14"/>
        <v>1.4709880214085465</v>
      </c>
      <c r="AF31" s="152">
        <f t="shared" si="15"/>
        <v>1.3737241506269304</v>
      </c>
      <c r="AG31" s="152">
        <f t="shared" si="16"/>
        <v>1.2862882577697246</v>
      </c>
      <c r="AH31" s="152">
        <f t="shared" si="17"/>
        <v>1.1509448485548244</v>
      </c>
      <c r="AI31" s="152">
        <f t="shared" si="18"/>
        <v>1.0156029867568328</v>
      </c>
      <c r="AJ31" s="152">
        <f t="shared" si="19"/>
        <v>0.81143248666373025</v>
      </c>
      <c r="AK31" s="152">
        <f t="shared" si="20"/>
        <v>0.79634727724434295</v>
      </c>
      <c r="AL31" s="152">
        <f t="shared" si="21"/>
        <v>0.92209136793063284</v>
      </c>
      <c r="AM31" s="152">
        <f t="shared" si="22"/>
        <v>0.93831346759830114</v>
      </c>
      <c r="AN31" s="205">
        <f t="shared" si="5"/>
        <v>1.3949541284403668</v>
      </c>
      <c r="AO31" s="206">
        <f t="shared" si="5"/>
        <v>1.4465818759936406</v>
      </c>
      <c r="AP31" s="206">
        <f t="shared" si="23"/>
        <v>1.3663026521060844</v>
      </c>
      <c r="AQ31" s="206">
        <f t="shared" si="24"/>
        <v>1.4159235668789809</v>
      </c>
      <c r="AR31" s="206">
        <f t="shared" si="25"/>
        <v>1.3014240506329113</v>
      </c>
      <c r="AS31" s="206">
        <f t="shared" si="26"/>
        <v>1.2370486656200943</v>
      </c>
      <c r="AT31" s="206">
        <f t="shared" si="27"/>
        <v>1.1929906542056075</v>
      </c>
      <c r="AU31" s="206">
        <f t="shared" si="28"/>
        <v>1.1635384615384616</v>
      </c>
      <c r="AV31" s="206">
        <f t="shared" si="29"/>
        <v>1.1018518518518519</v>
      </c>
      <c r="AW31" s="206">
        <f t="shared" si="30"/>
        <v>1.0478063540090772</v>
      </c>
      <c r="AX31" s="206">
        <f t="shared" si="31"/>
        <v>1.0008941877794337</v>
      </c>
      <c r="AY31" s="206">
        <f t="shared" si="32"/>
        <v>0.97916041979010493</v>
      </c>
      <c r="AZ31" s="206">
        <f t="shared" si="33"/>
        <v>0.92442040185471408</v>
      </c>
      <c r="BA31" s="206">
        <f t="shared" si="34"/>
        <v>0.88723076923076927</v>
      </c>
      <c r="BB31" s="206">
        <f t="shared" si="35"/>
        <v>0.73254786450662734</v>
      </c>
      <c r="BC31" s="206">
        <f t="shared" si="36"/>
        <v>0.69560117302052782</v>
      </c>
      <c r="BD31" s="206">
        <f t="shared" si="37"/>
        <v>0.86102719033232633</v>
      </c>
      <c r="BE31" s="206">
        <f t="shared" si="37"/>
        <v>0.84292307692307689</v>
      </c>
      <c r="BF31" s="150">
        <v>37347</v>
      </c>
      <c r="BG31" s="141">
        <v>37467</v>
      </c>
      <c r="BH31" s="141">
        <v>39145</v>
      </c>
      <c r="BI31" s="141">
        <v>39718</v>
      </c>
      <c r="BJ31" s="141">
        <v>38014</v>
      </c>
      <c r="BK31" s="141">
        <v>37529</v>
      </c>
      <c r="BL31" s="141">
        <v>39392</v>
      </c>
      <c r="BM31" s="141">
        <v>40944</v>
      </c>
      <c r="BN31" s="141">
        <v>43304</v>
      </c>
      <c r="BO31" s="141">
        <v>47084</v>
      </c>
      <c r="BP31" s="141">
        <v>48889</v>
      </c>
      <c r="BQ31" s="141">
        <v>50774</v>
      </c>
      <c r="BR31" s="141">
        <v>51966</v>
      </c>
      <c r="BS31" s="141">
        <v>56784</v>
      </c>
      <c r="BT31" s="141">
        <v>61299</v>
      </c>
      <c r="BU31" s="141">
        <v>59572</v>
      </c>
      <c r="BV31" s="141">
        <v>61816</v>
      </c>
      <c r="BW31" s="145">
        <v>58392</v>
      </c>
      <c r="BX31" s="141">
        <v>65.400000000000006</v>
      </c>
      <c r="BY31" s="141">
        <v>62.9</v>
      </c>
      <c r="BZ31" s="141">
        <v>64.099999999999994</v>
      </c>
      <c r="CA31" s="141">
        <v>62.8</v>
      </c>
      <c r="CB31" s="141">
        <v>63.2</v>
      </c>
      <c r="CC31" s="141">
        <v>63.7</v>
      </c>
      <c r="CD31" s="141">
        <v>64.2</v>
      </c>
      <c r="CE31" s="141">
        <v>65</v>
      </c>
      <c r="CF31" s="141">
        <v>64.8</v>
      </c>
      <c r="CG31" s="141">
        <v>66.099999999999994</v>
      </c>
      <c r="CH31" s="141">
        <v>67.099999999999994</v>
      </c>
      <c r="CI31" s="141">
        <v>66.7</v>
      </c>
      <c r="CJ31" s="141">
        <v>64.7</v>
      </c>
      <c r="CK31" s="141">
        <v>65</v>
      </c>
      <c r="CL31" s="141">
        <v>67.900000000000006</v>
      </c>
      <c r="CM31" s="141">
        <v>68.2</v>
      </c>
      <c r="CN31" s="141">
        <v>66.2</v>
      </c>
      <c r="CO31" s="145">
        <v>65</v>
      </c>
      <c r="CP31" s="32"/>
      <c r="CQ31" s="32"/>
      <c r="CR31" s="32"/>
      <c r="CT31" s="31"/>
      <c r="CU31" s="31"/>
      <c r="CV31" s="31"/>
      <c r="CW31" s="31"/>
    </row>
    <row r="32" spans="1:101" s="16" customFormat="1" ht="15.75" customHeight="1" x14ac:dyDescent="0.3">
      <c r="A32"/>
      <c r="B32" s="131" t="s">
        <v>128</v>
      </c>
      <c r="C32" s="116" t="s">
        <v>46</v>
      </c>
      <c r="D32" s="140">
        <v>449.52</v>
      </c>
      <c r="E32" s="141">
        <v>465.35</v>
      </c>
      <c r="F32" s="141">
        <v>516.5</v>
      </c>
      <c r="G32" s="141">
        <v>536.77</v>
      </c>
      <c r="H32" s="141">
        <v>508.16</v>
      </c>
      <c r="I32" s="141">
        <v>543.94000000000005</v>
      </c>
      <c r="J32" s="141">
        <v>478.8</v>
      </c>
      <c r="K32" s="141">
        <v>489.79</v>
      </c>
      <c r="L32" s="141">
        <v>477.63</v>
      </c>
      <c r="M32" s="141">
        <v>470.24</v>
      </c>
      <c r="N32" s="141">
        <v>484.66</v>
      </c>
      <c r="O32" s="141">
        <v>498.9</v>
      </c>
      <c r="P32" s="141">
        <v>471.46</v>
      </c>
      <c r="Q32" s="141">
        <v>483.4</v>
      </c>
      <c r="R32" s="141">
        <v>449.82</v>
      </c>
      <c r="S32" s="141">
        <v>444.64</v>
      </c>
      <c r="T32" s="141">
        <v>559.04</v>
      </c>
      <c r="U32" s="145">
        <v>533.47</v>
      </c>
      <c r="V32" s="152">
        <f t="shared" si="4"/>
        <v>2.8607976783702771</v>
      </c>
      <c r="W32" s="152">
        <f t="shared" si="6"/>
        <v>3.1637308024393396</v>
      </c>
      <c r="X32" s="152">
        <f t="shared" si="7"/>
        <v>3.3093700343431238</v>
      </c>
      <c r="Y32" s="152">
        <f t="shared" si="8"/>
        <v>3.2042718052496166</v>
      </c>
      <c r="Z32" s="152">
        <f t="shared" si="9"/>
        <v>3.0925400747331393</v>
      </c>
      <c r="AA32" s="152">
        <f t="shared" si="10"/>
        <v>3.3297012732615081</v>
      </c>
      <c r="AB32" s="152">
        <f t="shared" si="11"/>
        <v>2.8225140889905447</v>
      </c>
      <c r="AC32" s="152">
        <f t="shared" si="12"/>
        <v>2.6742706757885655</v>
      </c>
      <c r="AD32" s="152">
        <f t="shared" si="13"/>
        <v>2.4804732129873908</v>
      </c>
      <c r="AE32" s="152">
        <f t="shared" si="14"/>
        <v>2.4038441877108681</v>
      </c>
      <c r="AF32" s="152">
        <f t="shared" si="15"/>
        <v>2.4162686582046247</v>
      </c>
      <c r="AG32" s="152">
        <f t="shared" si="16"/>
        <v>2.4957353890175638</v>
      </c>
      <c r="AH32" s="152">
        <f t="shared" si="17"/>
        <v>2.5753834724467946</v>
      </c>
      <c r="AI32" s="152">
        <f t="shared" si="18"/>
        <v>2.4638626679443005</v>
      </c>
      <c r="AJ32" s="152">
        <f t="shared" si="19"/>
        <v>2.0647583725029377</v>
      </c>
      <c r="AK32" s="152">
        <f t="shared" si="20"/>
        <v>1.9161552782182996</v>
      </c>
      <c r="AL32" s="152">
        <f t="shared" si="21"/>
        <v>2.5101927187168851</v>
      </c>
      <c r="AM32" s="152">
        <f t="shared" si="22"/>
        <v>2.4111965359982284</v>
      </c>
      <c r="AN32" s="205">
        <f t="shared" si="5"/>
        <v>2.1173810645313238</v>
      </c>
      <c r="AO32" s="206">
        <f t="shared" si="5"/>
        <v>2.3209476309226931</v>
      </c>
      <c r="AP32" s="206">
        <f t="shared" si="23"/>
        <v>2.4363207547169812</v>
      </c>
      <c r="AQ32" s="206">
        <f t="shared" si="24"/>
        <v>2.3398866608544027</v>
      </c>
      <c r="AR32" s="206">
        <f t="shared" si="25"/>
        <v>2.1651469961653174</v>
      </c>
      <c r="AS32" s="206">
        <f t="shared" si="26"/>
        <v>2.2873843566021868</v>
      </c>
      <c r="AT32" s="206">
        <f t="shared" si="27"/>
        <v>1.9719934102141681</v>
      </c>
      <c r="AU32" s="206">
        <f t="shared" si="28"/>
        <v>1.9199921599372796</v>
      </c>
      <c r="AV32" s="206">
        <f t="shared" si="29"/>
        <v>1.7828667413213886</v>
      </c>
      <c r="AW32" s="206">
        <f t="shared" si="30"/>
        <v>1.6988439306358381</v>
      </c>
      <c r="AX32" s="206">
        <f t="shared" si="31"/>
        <v>1.7041490857946555</v>
      </c>
      <c r="AY32" s="206">
        <f t="shared" si="32"/>
        <v>1.7431865828092243</v>
      </c>
      <c r="AZ32" s="206">
        <f t="shared" si="33"/>
        <v>1.7565573770491802</v>
      </c>
      <c r="BA32" s="206">
        <f t="shared" si="34"/>
        <v>1.7401007919366451</v>
      </c>
      <c r="BB32" s="206">
        <f t="shared" si="35"/>
        <v>1.4974034620505992</v>
      </c>
      <c r="BC32" s="206">
        <f t="shared" si="36"/>
        <v>1.4669745958429561</v>
      </c>
      <c r="BD32" s="206">
        <f t="shared" si="37"/>
        <v>1.8912043301759134</v>
      </c>
      <c r="BE32" s="206">
        <f t="shared" si="37"/>
        <v>1.8275779376498802</v>
      </c>
      <c r="BF32" s="150">
        <v>157131</v>
      </c>
      <c r="BG32" s="141">
        <v>147089</v>
      </c>
      <c r="BH32" s="141">
        <v>156072</v>
      </c>
      <c r="BI32" s="141">
        <v>167517</v>
      </c>
      <c r="BJ32" s="141">
        <v>164318</v>
      </c>
      <c r="BK32" s="141">
        <v>163360</v>
      </c>
      <c r="BL32" s="141">
        <v>169636</v>
      </c>
      <c r="BM32" s="141">
        <v>183149</v>
      </c>
      <c r="BN32" s="141">
        <v>192556</v>
      </c>
      <c r="BO32" s="141">
        <v>195620</v>
      </c>
      <c r="BP32" s="141">
        <v>200582</v>
      </c>
      <c r="BQ32" s="141">
        <v>199901</v>
      </c>
      <c r="BR32" s="141">
        <v>183064</v>
      </c>
      <c r="BS32" s="141">
        <v>196196</v>
      </c>
      <c r="BT32" s="141">
        <v>217856</v>
      </c>
      <c r="BU32" s="141">
        <v>232048</v>
      </c>
      <c r="BV32" s="141">
        <v>222708</v>
      </c>
      <c r="BW32" s="145">
        <v>221247</v>
      </c>
      <c r="BX32" s="141">
        <v>212.3</v>
      </c>
      <c r="BY32" s="141">
        <v>200.5</v>
      </c>
      <c r="BZ32" s="141">
        <v>212</v>
      </c>
      <c r="CA32" s="141">
        <v>229.4</v>
      </c>
      <c r="CB32" s="141">
        <v>234.7</v>
      </c>
      <c r="CC32" s="141">
        <v>237.8</v>
      </c>
      <c r="CD32" s="141">
        <v>242.8</v>
      </c>
      <c r="CE32" s="141">
        <v>255.1</v>
      </c>
      <c r="CF32" s="141">
        <v>267.89999999999998</v>
      </c>
      <c r="CG32" s="141">
        <v>276.8</v>
      </c>
      <c r="CH32" s="141">
        <v>284.39999999999998</v>
      </c>
      <c r="CI32" s="141">
        <v>286.2</v>
      </c>
      <c r="CJ32" s="141">
        <v>268.39999999999998</v>
      </c>
      <c r="CK32" s="141">
        <v>277.8</v>
      </c>
      <c r="CL32" s="141">
        <v>300.39999999999998</v>
      </c>
      <c r="CM32" s="141">
        <v>303.10000000000002</v>
      </c>
      <c r="CN32" s="141">
        <v>295.60000000000002</v>
      </c>
      <c r="CO32" s="145">
        <v>291.89999999999998</v>
      </c>
      <c r="CP32" s="32"/>
      <c r="CQ32" s="32"/>
      <c r="CR32" s="32"/>
      <c r="CT32" s="31"/>
      <c r="CU32" s="31"/>
      <c r="CV32" s="31"/>
      <c r="CW32" s="31"/>
    </row>
    <row r="33" spans="1:101" s="16" customFormat="1" ht="15.75" customHeight="1" x14ac:dyDescent="0.3">
      <c r="A33"/>
      <c r="B33" s="131" t="s">
        <v>129</v>
      </c>
      <c r="C33" s="116" t="s">
        <v>16</v>
      </c>
      <c r="D33" s="140">
        <v>70.67</v>
      </c>
      <c r="E33" s="141">
        <v>72</v>
      </c>
      <c r="F33" s="141">
        <v>74.010000000000005</v>
      </c>
      <c r="G33" s="141">
        <v>71.91</v>
      </c>
      <c r="H33" s="141">
        <v>68.39</v>
      </c>
      <c r="I33" s="141">
        <v>68.17</v>
      </c>
      <c r="J33" s="141">
        <v>66.900000000000006</v>
      </c>
      <c r="K33" s="141">
        <v>64.83</v>
      </c>
      <c r="L33" s="141">
        <v>60.89</v>
      </c>
      <c r="M33" s="141">
        <v>59.67</v>
      </c>
      <c r="N33" s="141">
        <v>59.03</v>
      </c>
      <c r="O33" s="141">
        <v>59.15</v>
      </c>
      <c r="P33" s="141">
        <v>54.93</v>
      </c>
      <c r="Q33" s="141">
        <v>54.59</v>
      </c>
      <c r="R33" s="141">
        <v>48.47</v>
      </c>
      <c r="S33" s="141">
        <v>46.8</v>
      </c>
      <c r="T33" s="141">
        <v>55.75</v>
      </c>
      <c r="U33" s="145">
        <v>53.66</v>
      </c>
      <c r="V33" s="152">
        <f t="shared" si="4"/>
        <v>1.7215171372195561</v>
      </c>
      <c r="W33" s="152">
        <f t="shared" si="6"/>
        <v>1.632801161103048</v>
      </c>
      <c r="X33" s="152">
        <f t="shared" si="7"/>
        <v>1.6530420798713481</v>
      </c>
      <c r="Y33" s="152">
        <f t="shared" si="8"/>
        <v>1.4772587205719216</v>
      </c>
      <c r="Z33" s="152">
        <f t="shared" si="9"/>
        <v>1.4348355152735817</v>
      </c>
      <c r="AA33" s="152">
        <f t="shared" si="10"/>
        <v>1.3687105971168132</v>
      </c>
      <c r="AB33" s="152">
        <f t="shared" si="11"/>
        <v>1.35195214614825</v>
      </c>
      <c r="AC33" s="152">
        <f t="shared" si="12"/>
        <v>1.2562736168975874</v>
      </c>
      <c r="AD33" s="152">
        <f t="shared" si="13"/>
        <v>1.162599763241303</v>
      </c>
      <c r="AE33" s="152">
        <f t="shared" si="14"/>
        <v>1.1227773073666385</v>
      </c>
      <c r="AF33" s="152">
        <f t="shared" si="15"/>
        <v>1.1052444344586119</v>
      </c>
      <c r="AG33" s="152">
        <f t="shared" si="16"/>
        <v>1.0781990521327014</v>
      </c>
      <c r="AH33" s="152">
        <f t="shared" si="17"/>
        <v>1.0013124794925079</v>
      </c>
      <c r="AI33" s="152">
        <f t="shared" si="18"/>
        <v>0.93779526206387109</v>
      </c>
      <c r="AJ33" s="152">
        <f t="shared" si="19"/>
        <v>0.8005615657775208</v>
      </c>
      <c r="AK33" s="152">
        <f t="shared" si="20"/>
        <v>0.80625710643282911</v>
      </c>
      <c r="AL33" s="152">
        <f t="shared" si="21"/>
        <v>0.92132009056204656</v>
      </c>
      <c r="AM33" s="152">
        <f t="shared" si="22"/>
        <v>0.88650256071369571</v>
      </c>
      <c r="AN33" s="205">
        <f t="shared" si="5"/>
        <v>1.2398245614035088</v>
      </c>
      <c r="AO33" s="206">
        <f t="shared" si="5"/>
        <v>1.1631663974151858</v>
      </c>
      <c r="AP33" s="206">
        <f t="shared" si="23"/>
        <v>1.1456656346749228</v>
      </c>
      <c r="AQ33" s="206">
        <f t="shared" si="24"/>
        <v>1.0229018492176387</v>
      </c>
      <c r="AR33" s="206">
        <f t="shared" si="25"/>
        <v>0.92169811320754713</v>
      </c>
      <c r="AS33" s="206">
        <f t="shared" si="26"/>
        <v>0.9017195767195767</v>
      </c>
      <c r="AT33" s="206">
        <f t="shared" si="27"/>
        <v>0.85769230769230764</v>
      </c>
      <c r="AU33" s="206">
        <f t="shared" si="28"/>
        <v>0.80135970333745365</v>
      </c>
      <c r="AV33" s="206">
        <f t="shared" si="29"/>
        <v>0.68492688413948255</v>
      </c>
      <c r="AW33" s="206">
        <f t="shared" si="30"/>
        <v>0.67653061224489797</v>
      </c>
      <c r="AX33" s="206">
        <f t="shared" si="31"/>
        <v>0.65516093229744732</v>
      </c>
      <c r="AY33" s="206">
        <f t="shared" si="32"/>
        <v>0.65576496674057649</v>
      </c>
      <c r="AZ33" s="206">
        <f t="shared" si="33"/>
        <v>0.59255663430420713</v>
      </c>
      <c r="BA33" s="206">
        <f t="shared" si="34"/>
        <v>0.56864583333333329</v>
      </c>
      <c r="BB33" s="206">
        <f t="shared" si="35"/>
        <v>0.49408766564729867</v>
      </c>
      <c r="BC33" s="206">
        <f t="shared" si="36"/>
        <v>0.47320525783619816</v>
      </c>
      <c r="BD33" s="206">
        <f t="shared" si="37"/>
        <v>0.56656504065040647</v>
      </c>
      <c r="BE33" s="206">
        <f t="shared" si="37"/>
        <v>0.55149023638232275</v>
      </c>
      <c r="BF33" s="150">
        <v>41051</v>
      </c>
      <c r="BG33" s="141">
        <v>44096</v>
      </c>
      <c r="BH33" s="141">
        <v>44772</v>
      </c>
      <c r="BI33" s="141">
        <v>48678</v>
      </c>
      <c r="BJ33" s="141">
        <v>47664</v>
      </c>
      <c r="BK33" s="141">
        <v>49806</v>
      </c>
      <c r="BL33" s="141">
        <v>49484</v>
      </c>
      <c r="BM33" s="141">
        <v>51605</v>
      </c>
      <c r="BN33" s="141">
        <v>52374</v>
      </c>
      <c r="BO33" s="141">
        <v>53145</v>
      </c>
      <c r="BP33" s="141">
        <v>53409</v>
      </c>
      <c r="BQ33" s="141">
        <v>54860</v>
      </c>
      <c r="BR33" s="141">
        <v>54858</v>
      </c>
      <c r="BS33" s="141">
        <v>58211</v>
      </c>
      <c r="BT33" s="141">
        <v>60545</v>
      </c>
      <c r="BU33" s="141">
        <v>58046</v>
      </c>
      <c r="BV33" s="141">
        <v>60511</v>
      </c>
      <c r="BW33" s="145">
        <v>60530</v>
      </c>
      <c r="BX33" s="141">
        <v>57</v>
      </c>
      <c r="BY33" s="141">
        <v>61.9</v>
      </c>
      <c r="BZ33" s="141">
        <v>64.599999999999994</v>
      </c>
      <c r="CA33" s="141">
        <v>70.3</v>
      </c>
      <c r="CB33" s="141">
        <v>74.2</v>
      </c>
      <c r="CC33" s="141">
        <v>75.599999999999994</v>
      </c>
      <c r="CD33" s="141">
        <v>78</v>
      </c>
      <c r="CE33" s="141">
        <v>80.900000000000006</v>
      </c>
      <c r="CF33" s="141">
        <v>88.9</v>
      </c>
      <c r="CG33" s="141">
        <v>88.2</v>
      </c>
      <c r="CH33" s="141">
        <v>90.1</v>
      </c>
      <c r="CI33" s="141">
        <v>90.2</v>
      </c>
      <c r="CJ33" s="141">
        <v>92.7</v>
      </c>
      <c r="CK33" s="141">
        <v>96</v>
      </c>
      <c r="CL33" s="141">
        <v>98.1</v>
      </c>
      <c r="CM33" s="141">
        <v>98.9</v>
      </c>
      <c r="CN33" s="141">
        <v>98.4</v>
      </c>
      <c r="CO33" s="145">
        <v>97.3</v>
      </c>
      <c r="CP33" s="32"/>
      <c r="CQ33" s="32"/>
      <c r="CR33" s="32"/>
      <c r="CT33" s="31"/>
      <c r="CU33" s="31"/>
      <c r="CV33" s="31"/>
      <c r="CW33" s="31"/>
    </row>
    <row r="34" spans="1:101" s="16" customFormat="1" ht="15.75" customHeight="1" x14ac:dyDescent="0.3">
      <c r="A34"/>
      <c r="B34" s="131" t="s">
        <v>130</v>
      </c>
      <c r="C34" s="116" t="s">
        <v>17</v>
      </c>
      <c r="D34" s="140">
        <v>163.69</v>
      </c>
      <c r="E34" s="141">
        <v>151.77000000000001</v>
      </c>
      <c r="F34" s="141">
        <v>162.52000000000001</v>
      </c>
      <c r="G34" s="141">
        <v>140.74</v>
      </c>
      <c r="H34" s="141">
        <v>137.24</v>
      </c>
      <c r="I34" s="141">
        <v>121.21</v>
      </c>
      <c r="J34" s="141">
        <v>126.33</v>
      </c>
      <c r="K34" s="141">
        <v>127.92</v>
      </c>
      <c r="L34" s="141">
        <v>115.74</v>
      </c>
      <c r="M34" s="141">
        <v>150.52000000000001</v>
      </c>
      <c r="N34" s="141">
        <v>122.64</v>
      </c>
      <c r="O34" s="141">
        <v>116.65</v>
      </c>
      <c r="P34" s="141">
        <v>110.35</v>
      </c>
      <c r="Q34" s="141">
        <v>105.82</v>
      </c>
      <c r="R34" s="141">
        <v>97.24</v>
      </c>
      <c r="S34" s="141">
        <v>92.71</v>
      </c>
      <c r="T34" s="141">
        <v>94.19</v>
      </c>
      <c r="U34" s="145">
        <v>93</v>
      </c>
      <c r="V34" s="152">
        <f t="shared" si="4"/>
        <v>2.8574171699891773</v>
      </c>
      <c r="W34" s="152">
        <f t="shared" si="6"/>
        <v>2.4249057327283183</v>
      </c>
      <c r="X34" s="152">
        <f t="shared" si="7"/>
        <v>2.5298879202988793</v>
      </c>
      <c r="Y34" s="152">
        <f t="shared" si="8"/>
        <v>2.1734900313498988</v>
      </c>
      <c r="Z34" s="152">
        <f t="shared" si="9"/>
        <v>2.4196903981099473</v>
      </c>
      <c r="AA34" s="152">
        <f t="shared" si="10"/>
        <v>2.1821553307168835</v>
      </c>
      <c r="AB34" s="152">
        <f t="shared" si="11"/>
        <v>2.1824306815237109</v>
      </c>
      <c r="AC34" s="152">
        <f t="shared" si="12"/>
        <v>2.1456247169526494</v>
      </c>
      <c r="AD34" s="152">
        <f t="shared" si="13"/>
        <v>1.7640603566529491</v>
      </c>
      <c r="AE34" s="152">
        <f t="shared" si="14"/>
        <v>2.1880133153082437</v>
      </c>
      <c r="AF34" s="152">
        <f t="shared" si="15"/>
        <v>1.7457402741597985</v>
      </c>
      <c r="AG34" s="152">
        <f t="shared" si="16"/>
        <v>1.6325873675665841</v>
      </c>
      <c r="AH34" s="152">
        <f t="shared" si="17"/>
        <v>1.5854201686708906</v>
      </c>
      <c r="AI34" s="152">
        <f t="shared" si="18"/>
        <v>1.3163656267104542</v>
      </c>
      <c r="AJ34" s="152">
        <f t="shared" si="19"/>
        <v>1.2630539824388216</v>
      </c>
      <c r="AK34" s="152">
        <f t="shared" si="20"/>
        <v>1.2186337526453461</v>
      </c>
      <c r="AL34" s="152">
        <f t="shared" si="21"/>
        <v>1.2384458615475642</v>
      </c>
      <c r="AM34" s="152">
        <f t="shared" si="22"/>
        <v>1.2331764237883711</v>
      </c>
      <c r="AN34" s="205">
        <f t="shared" si="5"/>
        <v>2.7236272878535774</v>
      </c>
      <c r="AO34" s="206">
        <f t="shared" si="5"/>
        <v>2.5003294892915982</v>
      </c>
      <c r="AP34" s="206">
        <f t="shared" si="23"/>
        <v>2.5634069400630914</v>
      </c>
      <c r="AQ34" s="206">
        <f t="shared" si="24"/>
        <v>2.1195783132530122</v>
      </c>
      <c r="AR34" s="206">
        <f t="shared" si="25"/>
        <v>2.3621342512908776</v>
      </c>
      <c r="AS34" s="206">
        <f t="shared" si="26"/>
        <v>2.033724832214765</v>
      </c>
      <c r="AT34" s="206">
        <f t="shared" si="27"/>
        <v>1.9863207547169812</v>
      </c>
      <c r="AU34" s="206">
        <f t="shared" si="28"/>
        <v>1.9559633027522934</v>
      </c>
      <c r="AV34" s="206">
        <f t="shared" si="29"/>
        <v>1.7378378378378379</v>
      </c>
      <c r="AW34" s="206">
        <f t="shared" si="30"/>
        <v>2.1941690962099125</v>
      </c>
      <c r="AX34" s="206">
        <f t="shared" si="31"/>
        <v>1.7080779944289695</v>
      </c>
      <c r="AY34" s="206">
        <f t="shared" si="32"/>
        <v>1.5914051841746248</v>
      </c>
      <c r="AZ34" s="206">
        <f t="shared" si="33"/>
        <v>1.4674202127659575</v>
      </c>
      <c r="BA34" s="206">
        <f t="shared" si="34"/>
        <v>1.3277289836888331</v>
      </c>
      <c r="BB34" s="206">
        <f t="shared" si="35"/>
        <v>1.1858536585365853</v>
      </c>
      <c r="BC34" s="206">
        <f t="shared" si="36"/>
        <v>1.1129651860744298</v>
      </c>
      <c r="BD34" s="206">
        <f t="shared" si="37"/>
        <v>1.1213095238095239</v>
      </c>
      <c r="BE34" s="206">
        <f t="shared" si="37"/>
        <v>1.1177884615384615</v>
      </c>
      <c r="BF34" s="150">
        <v>57286</v>
      </c>
      <c r="BG34" s="141">
        <v>62588</v>
      </c>
      <c r="BH34" s="141">
        <v>64240</v>
      </c>
      <c r="BI34" s="141">
        <v>64753</v>
      </c>
      <c r="BJ34" s="141">
        <v>56718</v>
      </c>
      <c r="BK34" s="141">
        <v>55546</v>
      </c>
      <c r="BL34" s="141">
        <v>57885</v>
      </c>
      <c r="BM34" s="141">
        <v>59619</v>
      </c>
      <c r="BN34" s="141">
        <v>65610</v>
      </c>
      <c r="BO34" s="141">
        <v>68793</v>
      </c>
      <c r="BP34" s="141">
        <v>70251</v>
      </c>
      <c r="BQ34" s="141">
        <v>71451</v>
      </c>
      <c r="BR34" s="141">
        <v>69603</v>
      </c>
      <c r="BS34" s="141">
        <v>80388</v>
      </c>
      <c r="BT34" s="141">
        <v>76988</v>
      </c>
      <c r="BU34" s="141">
        <v>76077</v>
      </c>
      <c r="BV34" s="141">
        <v>76055</v>
      </c>
      <c r="BW34" s="145">
        <v>75415</v>
      </c>
      <c r="BX34" s="141">
        <v>60.1</v>
      </c>
      <c r="BY34" s="141">
        <v>60.7</v>
      </c>
      <c r="BZ34" s="141">
        <v>63.4</v>
      </c>
      <c r="CA34" s="141">
        <v>66.400000000000006</v>
      </c>
      <c r="CB34" s="141">
        <v>58.1</v>
      </c>
      <c r="CC34" s="141">
        <v>59.6</v>
      </c>
      <c r="CD34" s="141">
        <v>63.6</v>
      </c>
      <c r="CE34" s="141">
        <v>65.400000000000006</v>
      </c>
      <c r="CF34" s="141">
        <v>66.599999999999994</v>
      </c>
      <c r="CG34" s="141">
        <v>68.599999999999994</v>
      </c>
      <c r="CH34" s="141">
        <v>71.8</v>
      </c>
      <c r="CI34" s="141">
        <v>73.3</v>
      </c>
      <c r="CJ34" s="141">
        <v>75.2</v>
      </c>
      <c r="CK34" s="141">
        <v>79.7</v>
      </c>
      <c r="CL34" s="141">
        <v>82</v>
      </c>
      <c r="CM34" s="141">
        <v>83.3</v>
      </c>
      <c r="CN34" s="141">
        <v>84</v>
      </c>
      <c r="CO34" s="145">
        <v>83.2</v>
      </c>
      <c r="CP34" s="32"/>
      <c r="CQ34" s="32"/>
      <c r="CR34" s="32"/>
      <c r="CT34" s="31"/>
      <c r="CU34" s="31"/>
      <c r="CV34" s="31"/>
      <c r="CW34" s="31"/>
    </row>
    <row r="35" spans="1:101" s="16" customFormat="1" ht="15.75" customHeight="1" x14ac:dyDescent="0.3">
      <c r="A35"/>
      <c r="B35" s="131" t="s">
        <v>131</v>
      </c>
      <c r="C35" s="116" t="s">
        <v>18</v>
      </c>
      <c r="D35" s="140">
        <v>29.26</v>
      </c>
      <c r="E35" s="141">
        <v>30.23</v>
      </c>
      <c r="F35" s="141">
        <v>32.19</v>
      </c>
      <c r="G35" s="141">
        <v>33.729999999999997</v>
      </c>
      <c r="H35" s="141">
        <v>32.39</v>
      </c>
      <c r="I35" s="141">
        <v>32.74</v>
      </c>
      <c r="J35" s="141">
        <v>32.520000000000003</v>
      </c>
      <c r="K35" s="141">
        <v>33.9</v>
      </c>
      <c r="L35" s="141">
        <v>34.700000000000003</v>
      </c>
      <c r="M35" s="141">
        <v>32.94</v>
      </c>
      <c r="N35" s="141">
        <v>31.35</v>
      </c>
      <c r="O35" s="141">
        <v>29.23</v>
      </c>
      <c r="P35" s="141">
        <v>27.32</v>
      </c>
      <c r="Q35" s="141">
        <v>27.08</v>
      </c>
      <c r="R35" s="141">
        <v>23.86</v>
      </c>
      <c r="S35" s="141">
        <v>23.73</v>
      </c>
      <c r="T35" s="141">
        <v>28.5</v>
      </c>
      <c r="U35" s="145">
        <v>27.52</v>
      </c>
      <c r="V35" s="152">
        <f t="shared" si="4"/>
        <v>0.64470640079321362</v>
      </c>
      <c r="W35" s="152">
        <f t="shared" si="6"/>
        <v>0.60702811244979915</v>
      </c>
      <c r="X35" s="152">
        <f t="shared" si="7"/>
        <v>0.56546102903718787</v>
      </c>
      <c r="Y35" s="152">
        <f t="shared" si="8"/>
        <v>0.54512250307065746</v>
      </c>
      <c r="Z35" s="152">
        <f t="shared" si="9"/>
        <v>0.50213940220761499</v>
      </c>
      <c r="AA35" s="152">
        <f t="shared" si="10"/>
        <v>0.47295735583034793</v>
      </c>
      <c r="AB35" s="152">
        <f t="shared" si="11"/>
        <v>0.44601099941025613</v>
      </c>
      <c r="AC35" s="152">
        <f t="shared" si="12"/>
        <v>0.43270151254068545</v>
      </c>
      <c r="AD35" s="152">
        <f t="shared" si="13"/>
        <v>0.39557683538531691</v>
      </c>
      <c r="AE35" s="152">
        <f t="shared" si="14"/>
        <v>0.40672190050500684</v>
      </c>
      <c r="AF35" s="152">
        <f t="shared" si="15"/>
        <v>0.40423968125024179</v>
      </c>
      <c r="AG35" s="152">
        <f t="shared" si="16"/>
        <v>0.39564158094206819</v>
      </c>
      <c r="AH35" s="152">
        <f t="shared" si="17"/>
        <v>0.38085147907547329</v>
      </c>
      <c r="AI35" s="152">
        <f t="shared" si="18"/>
        <v>0.37177885473441424</v>
      </c>
      <c r="AJ35" s="152">
        <f t="shared" si="19"/>
        <v>0.34234389348025712</v>
      </c>
      <c r="AK35" s="152">
        <f t="shared" si="20"/>
        <v>0.34868343716938993</v>
      </c>
      <c r="AL35" s="152">
        <f t="shared" si="21"/>
        <v>0.40560734362769513</v>
      </c>
      <c r="AM35" s="152">
        <f t="shared" si="22"/>
        <v>0.3879826874004314</v>
      </c>
      <c r="AN35" s="205">
        <f t="shared" si="5"/>
        <v>0.3466824644549763</v>
      </c>
      <c r="AO35" s="206">
        <f t="shared" si="5"/>
        <v>0.33440265486725662</v>
      </c>
      <c r="AP35" s="206">
        <f t="shared" si="23"/>
        <v>0.33426791277258561</v>
      </c>
      <c r="AQ35" s="206">
        <f t="shared" si="24"/>
        <v>0.31641651031894935</v>
      </c>
      <c r="AR35" s="206">
        <f t="shared" si="25"/>
        <v>0.29525979945305381</v>
      </c>
      <c r="AS35" s="206">
        <f t="shared" si="26"/>
        <v>0.2793515358361775</v>
      </c>
      <c r="AT35" s="206">
        <f t="shared" si="27"/>
        <v>0.25789056304520225</v>
      </c>
      <c r="AU35" s="206">
        <f t="shared" si="28"/>
        <v>0.25604229607250756</v>
      </c>
      <c r="AV35" s="206">
        <f t="shared" si="29"/>
        <v>0.23117921385742837</v>
      </c>
      <c r="AW35" s="206">
        <f t="shared" si="30"/>
        <v>0.23378282469836764</v>
      </c>
      <c r="AX35" s="206">
        <f t="shared" si="31"/>
        <v>0.22602739726027396</v>
      </c>
      <c r="AY35" s="206">
        <f t="shared" si="32"/>
        <v>0.22228136882129276</v>
      </c>
      <c r="AZ35" s="206">
        <f t="shared" si="33"/>
        <v>0.20634441087613292</v>
      </c>
      <c r="BA35" s="206">
        <f t="shared" si="34"/>
        <v>0.20453172205438067</v>
      </c>
      <c r="BB35" s="206">
        <f t="shared" si="35"/>
        <v>0.18034769463340891</v>
      </c>
      <c r="BC35" s="206">
        <f t="shared" si="36"/>
        <v>0.17936507936507937</v>
      </c>
      <c r="BD35" s="206">
        <f t="shared" si="37"/>
        <v>0.2131637995512341</v>
      </c>
      <c r="BE35" s="206">
        <f t="shared" si="37"/>
        <v>0.20430586488492947</v>
      </c>
      <c r="BF35" s="150">
        <v>45385</v>
      </c>
      <c r="BG35" s="141">
        <v>49800</v>
      </c>
      <c r="BH35" s="141">
        <v>56927</v>
      </c>
      <c r="BI35" s="141">
        <v>61876</v>
      </c>
      <c r="BJ35" s="141">
        <v>64504</v>
      </c>
      <c r="BK35" s="141">
        <v>69224</v>
      </c>
      <c r="BL35" s="141">
        <v>72913</v>
      </c>
      <c r="BM35" s="141">
        <v>78345</v>
      </c>
      <c r="BN35" s="141">
        <v>87720</v>
      </c>
      <c r="BO35" s="141">
        <v>80989</v>
      </c>
      <c r="BP35" s="141">
        <v>77553</v>
      </c>
      <c r="BQ35" s="141">
        <v>73880</v>
      </c>
      <c r="BR35" s="141">
        <v>71734</v>
      </c>
      <c r="BS35" s="141">
        <v>72839</v>
      </c>
      <c r="BT35" s="141">
        <v>69696</v>
      </c>
      <c r="BU35" s="141">
        <v>68056</v>
      </c>
      <c r="BV35" s="141">
        <v>70265</v>
      </c>
      <c r="BW35" s="145">
        <v>70931</v>
      </c>
      <c r="BX35" s="141">
        <v>84.4</v>
      </c>
      <c r="BY35" s="141">
        <v>90.4</v>
      </c>
      <c r="BZ35" s="141">
        <v>96.3</v>
      </c>
      <c r="CA35" s="141">
        <v>106.6</v>
      </c>
      <c r="CB35" s="141">
        <v>109.7</v>
      </c>
      <c r="CC35" s="141">
        <v>117.2</v>
      </c>
      <c r="CD35" s="141">
        <v>126.1</v>
      </c>
      <c r="CE35" s="141">
        <v>132.4</v>
      </c>
      <c r="CF35" s="141">
        <v>150.1</v>
      </c>
      <c r="CG35" s="141">
        <v>140.9</v>
      </c>
      <c r="CH35" s="141">
        <v>138.69999999999999</v>
      </c>
      <c r="CI35" s="141">
        <v>131.5</v>
      </c>
      <c r="CJ35" s="141">
        <v>132.4</v>
      </c>
      <c r="CK35" s="141">
        <v>132.4</v>
      </c>
      <c r="CL35" s="141">
        <v>132.30000000000001</v>
      </c>
      <c r="CM35" s="141">
        <v>132.30000000000001</v>
      </c>
      <c r="CN35" s="141">
        <v>133.69999999999999</v>
      </c>
      <c r="CO35" s="145">
        <v>134.69999999999999</v>
      </c>
      <c r="CP35" s="32"/>
      <c r="CQ35" s="32"/>
      <c r="CR35" s="32"/>
      <c r="CT35" s="31"/>
      <c r="CU35" s="31"/>
      <c r="CV35" s="31"/>
      <c r="CW35" s="31"/>
    </row>
    <row r="36" spans="1:101" s="16" customFormat="1" ht="15.75" customHeight="1" x14ac:dyDescent="0.3">
      <c r="A36"/>
      <c r="B36" s="131" t="s">
        <v>132</v>
      </c>
      <c r="C36" s="116" t="s">
        <v>19</v>
      </c>
      <c r="D36" s="140">
        <v>149.12</v>
      </c>
      <c r="E36" s="141">
        <v>148.93</v>
      </c>
      <c r="F36" s="141">
        <v>151.93</v>
      </c>
      <c r="G36" s="141">
        <v>158.97999999999999</v>
      </c>
      <c r="H36" s="141">
        <v>152.11000000000001</v>
      </c>
      <c r="I36" s="141">
        <v>148.81</v>
      </c>
      <c r="J36" s="141">
        <v>145.11000000000001</v>
      </c>
      <c r="K36" s="141">
        <v>143.69</v>
      </c>
      <c r="L36" s="141">
        <v>135.71</v>
      </c>
      <c r="M36" s="141">
        <v>134.65</v>
      </c>
      <c r="N36" s="141">
        <v>127.03</v>
      </c>
      <c r="O36" s="141">
        <v>128.69</v>
      </c>
      <c r="P36" s="141">
        <v>120.9</v>
      </c>
      <c r="Q36" s="141">
        <v>121.6</v>
      </c>
      <c r="R36" s="141">
        <v>114.04</v>
      </c>
      <c r="S36" s="141">
        <v>122.45</v>
      </c>
      <c r="T36" s="141">
        <v>139.6</v>
      </c>
      <c r="U36" s="145">
        <v>133.19999999999999</v>
      </c>
      <c r="V36" s="152">
        <f t="shared" si="4"/>
        <v>4.0835775118437985</v>
      </c>
      <c r="W36" s="152">
        <f t="shared" si="6"/>
        <v>4.26391433806688</v>
      </c>
      <c r="X36" s="152">
        <f t="shared" si="7"/>
        <v>4.2325050144862937</v>
      </c>
      <c r="Y36" s="152">
        <f t="shared" si="8"/>
        <v>4.2811363942372429</v>
      </c>
      <c r="Z36" s="152">
        <f t="shared" si="9"/>
        <v>4.240236389485128</v>
      </c>
      <c r="AA36" s="152">
        <f t="shared" si="10"/>
        <v>3.9595029667668893</v>
      </c>
      <c r="AB36" s="152">
        <f t="shared" si="11"/>
        <v>4.0461186705331249</v>
      </c>
      <c r="AC36" s="152">
        <f t="shared" si="12"/>
        <v>3.8372589862735671</v>
      </c>
      <c r="AD36" s="152">
        <f t="shared" si="13"/>
        <v>3.5439897631420885</v>
      </c>
      <c r="AE36" s="152">
        <f t="shared" si="14"/>
        <v>3.3897238375752083</v>
      </c>
      <c r="AF36" s="152">
        <f t="shared" si="15"/>
        <v>3.2298499872870581</v>
      </c>
      <c r="AG36" s="152">
        <f t="shared" si="16"/>
        <v>2.8890535201149423</v>
      </c>
      <c r="AH36" s="152">
        <f t="shared" si="17"/>
        <v>3.322067430549831</v>
      </c>
      <c r="AI36" s="152">
        <f t="shared" si="18"/>
        <v>3.3424040020890025</v>
      </c>
      <c r="AJ36" s="152">
        <f t="shared" si="19"/>
        <v>2.5762436181267789</v>
      </c>
      <c r="AK36" s="152">
        <f t="shared" si="20"/>
        <v>2.7143553821599573</v>
      </c>
      <c r="AL36" s="152">
        <f t="shared" si="21"/>
        <v>3.1679753097626286</v>
      </c>
      <c r="AM36" s="152">
        <f t="shared" si="22"/>
        <v>2.930564111590249</v>
      </c>
      <c r="AN36" s="205">
        <f t="shared" si="5"/>
        <v>3.2068817204301077</v>
      </c>
      <c r="AO36" s="206">
        <f t="shared" si="5"/>
        <v>3.2235930735930736</v>
      </c>
      <c r="AP36" s="206">
        <f t="shared" si="23"/>
        <v>3.1652083333333332</v>
      </c>
      <c r="AQ36" s="206">
        <f t="shared" si="24"/>
        <v>3.3120833333333333</v>
      </c>
      <c r="AR36" s="206">
        <f t="shared" si="25"/>
        <v>3.0544176706827311</v>
      </c>
      <c r="AS36" s="206">
        <f t="shared" si="26"/>
        <v>2.9064453124999998</v>
      </c>
      <c r="AT36" s="206">
        <f t="shared" si="27"/>
        <v>2.722514071294559</v>
      </c>
      <c r="AU36" s="206">
        <f t="shared" si="28"/>
        <v>2.6268738574040218</v>
      </c>
      <c r="AV36" s="206">
        <f t="shared" si="29"/>
        <v>2.4233928571428573</v>
      </c>
      <c r="AW36" s="206">
        <f t="shared" si="30"/>
        <v>2.2706576728499157</v>
      </c>
      <c r="AX36" s="206">
        <f t="shared" si="31"/>
        <v>2.0962046204620464</v>
      </c>
      <c r="AY36" s="206">
        <f t="shared" si="32"/>
        <v>2.0857374392220422</v>
      </c>
      <c r="AZ36" s="206">
        <f t="shared" si="33"/>
        <v>2.080895008605852</v>
      </c>
      <c r="BA36" s="206">
        <f t="shared" si="34"/>
        <v>2.0505902192242833</v>
      </c>
      <c r="BB36" s="206">
        <f t="shared" si="35"/>
        <v>1.7148872180451127</v>
      </c>
      <c r="BC36" s="206">
        <f t="shared" si="36"/>
        <v>1.7669552669552671</v>
      </c>
      <c r="BD36" s="206">
        <f t="shared" si="37"/>
        <v>2.0650887573964498</v>
      </c>
      <c r="BE36" s="206">
        <f t="shared" si="37"/>
        <v>1.985096870342772</v>
      </c>
      <c r="BF36" s="150">
        <v>36517</v>
      </c>
      <c r="BG36" s="141">
        <v>34928</v>
      </c>
      <c r="BH36" s="141">
        <v>35896</v>
      </c>
      <c r="BI36" s="141">
        <v>37135</v>
      </c>
      <c r="BJ36" s="141">
        <v>35873</v>
      </c>
      <c r="BK36" s="141">
        <v>37583</v>
      </c>
      <c r="BL36" s="141">
        <v>35864</v>
      </c>
      <c r="BM36" s="141">
        <v>37446</v>
      </c>
      <c r="BN36" s="141">
        <v>38293</v>
      </c>
      <c r="BO36" s="141">
        <v>39723</v>
      </c>
      <c r="BP36" s="141">
        <v>39330</v>
      </c>
      <c r="BQ36" s="141">
        <v>44544</v>
      </c>
      <c r="BR36" s="141">
        <v>36393</v>
      </c>
      <c r="BS36" s="141">
        <v>36381</v>
      </c>
      <c r="BT36" s="141">
        <v>44266</v>
      </c>
      <c r="BU36" s="141">
        <v>45112</v>
      </c>
      <c r="BV36" s="141">
        <v>44066</v>
      </c>
      <c r="BW36" s="145">
        <v>45452</v>
      </c>
      <c r="BX36" s="141">
        <v>46.5</v>
      </c>
      <c r="BY36" s="141">
        <v>46.2</v>
      </c>
      <c r="BZ36" s="141">
        <v>48</v>
      </c>
      <c r="CA36" s="141">
        <v>48</v>
      </c>
      <c r="CB36" s="141">
        <v>49.8</v>
      </c>
      <c r="CC36" s="141">
        <v>51.2</v>
      </c>
      <c r="CD36" s="141">
        <v>53.3</v>
      </c>
      <c r="CE36" s="141">
        <v>54.7</v>
      </c>
      <c r="CF36" s="141">
        <v>56</v>
      </c>
      <c r="CG36" s="141">
        <v>59.3</v>
      </c>
      <c r="CH36" s="141">
        <v>60.6</v>
      </c>
      <c r="CI36" s="141">
        <v>61.7</v>
      </c>
      <c r="CJ36" s="141">
        <v>58.1</v>
      </c>
      <c r="CK36" s="141">
        <v>59.3</v>
      </c>
      <c r="CL36" s="141">
        <v>66.5</v>
      </c>
      <c r="CM36" s="141">
        <v>69.3</v>
      </c>
      <c r="CN36" s="141">
        <v>67.599999999999994</v>
      </c>
      <c r="CO36" s="145">
        <v>67.099999999999994</v>
      </c>
      <c r="CP36" s="32"/>
      <c r="CQ36" s="32"/>
      <c r="CR36" s="32"/>
      <c r="CT36" s="31"/>
      <c r="CU36" s="31"/>
      <c r="CV36" s="31"/>
      <c r="CW36" s="31"/>
    </row>
    <row r="37" spans="1:101" s="16" customFormat="1" ht="15.75" customHeight="1" x14ac:dyDescent="0.3">
      <c r="A37"/>
      <c r="B37" s="131" t="s">
        <v>133</v>
      </c>
      <c r="C37" s="116" t="s">
        <v>20</v>
      </c>
      <c r="D37" s="140">
        <v>132.52000000000001</v>
      </c>
      <c r="E37" s="141">
        <v>127.95</v>
      </c>
      <c r="F37" s="141">
        <v>136.93</v>
      </c>
      <c r="G37" s="141">
        <v>141.80000000000001</v>
      </c>
      <c r="H37" s="141">
        <v>124.79</v>
      </c>
      <c r="I37" s="141">
        <v>120.09</v>
      </c>
      <c r="J37" s="141">
        <v>120.05</v>
      </c>
      <c r="K37" s="141">
        <v>100.87</v>
      </c>
      <c r="L37" s="141">
        <v>98.23</v>
      </c>
      <c r="M37" s="141">
        <v>95.18</v>
      </c>
      <c r="N37" s="141">
        <v>90.87</v>
      </c>
      <c r="O37" s="141">
        <v>88.73</v>
      </c>
      <c r="P37" s="141">
        <v>84.36</v>
      </c>
      <c r="Q37" s="141">
        <v>82.41</v>
      </c>
      <c r="R37" s="141">
        <v>73.64</v>
      </c>
      <c r="S37" s="141">
        <v>70.5</v>
      </c>
      <c r="T37" s="141">
        <v>84.66</v>
      </c>
      <c r="U37" s="145">
        <v>81.22</v>
      </c>
      <c r="V37" s="152">
        <f t="shared" si="4"/>
        <v>3.293567949100308</v>
      </c>
      <c r="W37" s="152">
        <f t="shared" si="6"/>
        <v>3.2830421060734354</v>
      </c>
      <c r="X37" s="152">
        <f t="shared" si="7"/>
        <v>3.34644899555208</v>
      </c>
      <c r="Y37" s="152">
        <f t="shared" si="8"/>
        <v>3.3555776421032704</v>
      </c>
      <c r="Z37" s="152">
        <f t="shared" si="9"/>
        <v>3.0539376437766141</v>
      </c>
      <c r="AA37" s="152">
        <f t="shared" si="10"/>
        <v>2.9770935594228769</v>
      </c>
      <c r="AB37" s="152">
        <f t="shared" si="11"/>
        <v>2.8959112290435414</v>
      </c>
      <c r="AC37" s="152">
        <f t="shared" si="12"/>
        <v>2.386495374642156</v>
      </c>
      <c r="AD37" s="152">
        <f t="shared" si="13"/>
        <v>2.1950837988826817</v>
      </c>
      <c r="AE37" s="152">
        <f t="shared" si="14"/>
        <v>2.0668838219326817</v>
      </c>
      <c r="AF37" s="152">
        <f t="shared" si="15"/>
        <v>1.9456994197374902</v>
      </c>
      <c r="AG37" s="152">
        <f t="shared" si="16"/>
        <v>1.9409808811305072</v>
      </c>
      <c r="AH37" s="152">
        <f t="shared" si="17"/>
        <v>1.9765698219306467</v>
      </c>
      <c r="AI37" s="152">
        <f t="shared" si="18"/>
        <v>1.8281239601588322</v>
      </c>
      <c r="AJ37" s="152">
        <f t="shared" si="19"/>
        <v>1.6078251566559683</v>
      </c>
      <c r="AK37" s="152">
        <f t="shared" si="20"/>
        <v>1.420254235580894</v>
      </c>
      <c r="AL37" s="152">
        <f t="shared" si="21"/>
        <v>1.7090600775193798</v>
      </c>
      <c r="AM37" s="152">
        <f t="shared" si="22"/>
        <v>1.715456427153297</v>
      </c>
      <c r="AN37" s="205">
        <f t="shared" si="5"/>
        <v>2.1068362480127187</v>
      </c>
      <c r="AO37" s="206">
        <f t="shared" si="5"/>
        <v>1.9684615384615385</v>
      </c>
      <c r="AP37" s="206">
        <f t="shared" si="23"/>
        <v>2.0406855439642326</v>
      </c>
      <c r="AQ37" s="206">
        <f t="shared" si="24"/>
        <v>2.184899845916795</v>
      </c>
      <c r="AR37" s="206">
        <f t="shared" si="25"/>
        <v>1.8597615499254843</v>
      </c>
      <c r="AS37" s="206">
        <f t="shared" si="26"/>
        <v>1.720487106017192</v>
      </c>
      <c r="AT37" s="206">
        <f t="shared" si="27"/>
        <v>1.6604426002766253</v>
      </c>
      <c r="AU37" s="206">
        <f t="shared" si="28"/>
        <v>1.4267326732673267</v>
      </c>
      <c r="AV37" s="206">
        <f t="shared" si="29"/>
        <v>1.3757703081232493</v>
      </c>
      <c r="AW37" s="206">
        <f t="shared" si="30"/>
        <v>1.3405633802816901</v>
      </c>
      <c r="AX37" s="206">
        <f t="shared" si="31"/>
        <v>1.2762640449438203</v>
      </c>
      <c r="AY37" s="206">
        <f t="shared" si="32"/>
        <v>1.2514809590973202</v>
      </c>
      <c r="AZ37" s="206">
        <f t="shared" si="33"/>
        <v>1.1932107496463933</v>
      </c>
      <c r="BA37" s="206">
        <f t="shared" si="34"/>
        <v>1.1607042253521127</v>
      </c>
      <c r="BB37" s="206">
        <f t="shared" si="35"/>
        <v>1.0101508916323731</v>
      </c>
      <c r="BC37" s="206">
        <f t="shared" si="36"/>
        <v>0.95788043478260865</v>
      </c>
      <c r="BD37" s="206">
        <f t="shared" si="37"/>
        <v>1.2287373004354136</v>
      </c>
      <c r="BE37" s="206">
        <f t="shared" si="37"/>
        <v>1.214050822122571</v>
      </c>
      <c r="BF37" s="150">
        <v>40236</v>
      </c>
      <c r="BG37" s="141">
        <v>38973</v>
      </c>
      <c r="BH37" s="141">
        <v>40918</v>
      </c>
      <c r="BI37" s="141">
        <v>42258</v>
      </c>
      <c r="BJ37" s="141">
        <v>40862</v>
      </c>
      <c r="BK37" s="141">
        <v>40338</v>
      </c>
      <c r="BL37" s="141">
        <v>41455</v>
      </c>
      <c r="BM37" s="141">
        <v>42267</v>
      </c>
      <c r="BN37" s="141">
        <v>44750</v>
      </c>
      <c r="BO37" s="141">
        <v>46050</v>
      </c>
      <c r="BP37" s="141">
        <v>46703</v>
      </c>
      <c r="BQ37" s="141">
        <v>45714</v>
      </c>
      <c r="BR37" s="141">
        <v>42680</v>
      </c>
      <c r="BS37" s="141">
        <v>45079</v>
      </c>
      <c r="BT37" s="141">
        <v>45801</v>
      </c>
      <c r="BU37" s="141">
        <v>49639</v>
      </c>
      <c r="BV37" s="141">
        <v>49536</v>
      </c>
      <c r="BW37" s="145">
        <v>47346</v>
      </c>
      <c r="BX37" s="141">
        <v>62.9</v>
      </c>
      <c r="BY37" s="141">
        <v>65</v>
      </c>
      <c r="BZ37" s="141">
        <v>67.099999999999994</v>
      </c>
      <c r="CA37" s="141">
        <v>64.900000000000006</v>
      </c>
      <c r="CB37" s="141">
        <v>67.099999999999994</v>
      </c>
      <c r="CC37" s="141">
        <v>69.8</v>
      </c>
      <c r="CD37" s="141">
        <v>72.3</v>
      </c>
      <c r="CE37" s="141">
        <v>70.7</v>
      </c>
      <c r="CF37" s="141">
        <v>71.400000000000006</v>
      </c>
      <c r="CG37" s="141">
        <v>71</v>
      </c>
      <c r="CH37" s="141">
        <v>71.2</v>
      </c>
      <c r="CI37" s="141">
        <v>70.900000000000006</v>
      </c>
      <c r="CJ37" s="141">
        <v>70.7</v>
      </c>
      <c r="CK37" s="141">
        <v>71</v>
      </c>
      <c r="CL37" s="141">
        <v>72.900000000000006</v>
      </c>
      <c r="CM37" s="141">
        <v>73.599999999999994</v>
      </c>
      <c r="CN37" s="141">
        <v>68.900000000000006</v>
      </c>
      <c r="CO37" s="145">
        <v>66.900000000000006</v>
      </c>
      <c r="CP37" s="32"/>
      <c r="CQ37" s="32"/>
      <c r="CR37" s="32"/>
      <c r="CT37" s="31"/>
      <c r="CU37" s="31"/>
      <c r="CV37" s="31"/>
      <c r="CW37" s="31"/>
    </row>
    <row r="38" spans="1:101" s="16" customFormat="1" ht="15.75" customHeight="1" x14ac:dyDescent="0.3">
      <c r="A38"/>
      <c r="B38" s="131" t="s">
        <v>134</v>
      </c>
      <c r="C38" s="116" t="s">
        <v>50</v>
      </c>
      <c r="D38" s="152">
        <v>22.48</v>
      </c>
      <c r="E38" s="141">
        <v>21.92</v>
      </c>
      <c r="F38" s="141">
        <v>23.07</v>
      </c>
      <c r="G38" s="141">
        <v>22.25</v>
      </c>
      <c r="H38" s="141">
        <v>21.65</v>
      </c>
      <c r="I38" s="141">
        <v>21.37</v>
      </c>
      <c r="J38" s="141">
        <v>21.1</v>
      </c>
      <c r="K38" s="141">
        <v>21.25</v>
      </c>
      <c r="L38" s="141">
        <v>19.54</v>
      </c>
      <c r="M38" s="141">
        <v>18.850000000000001</v>
      </c>
      <c r="N38" s="141">
        <v>18.059999999999999</v>
      </c>
      <c r="O38" s="141">
        <v>18.329999999999998</v>
      </c>
      <c r="P38" s="141">
        <v>16.55</v>
      </c>
      <c r="Q38" s="141">
        <v>15.82</v>
      </c>
      <c r="R38" s="141">
        <v>14.24</v>
      </c>
      <c r="S38" s="141">
        <v>14.24</v>
      </c>
      <c r="T38" s="141">
        <v>17.72</v>
      </c>
      <c r="U38" s="145">
        <v>16.89</v>
      </c>
      <c r="V38" s="152">
        <f t="shared" si="4"/>
        <v>0.35200350750825987</v>
      </c>
      <c r="W38" s="152">
        <f t="shared" si="6"/>
        <v>0.35036123010037723</v>
      </c>
      <c r="X38" s="152">
        <f t="shared" si="7"/>
        <v>0.36977079660201956</v>
      </c>
      <c r="Y38" s="152">
        <f t="shared" si="8"/>
        <v>0.35216840772396329</v>
      </c>
      <c r="Z38" s="152">
        <f t="shared" si="9"/>
        <v>0.33972508159678633</v>
      </c>
      <c r="AA38" s="152">
        <f t="shared" si="10"/>
        <v>0.33569487425187328</v>
      </c>
      <c r="AB38" s="152">
        <f t="shared" si="11"/>
        <v>0.32379344740274685</v>
      </c>
      <c r="AC38" s="152">
        <f t="shared" si="12"/>
        <v>0.32359749040628616</v>
      </c>
      <c r="AD38" s="152">
        <f t="shared" si="13"/>
        <v>0.29655036347907909</v>
      </c>
      <c r="AE38" s="152">
        <f t="shared" si="14"/>
        <v>0.27846717485079475</v>
      </c>
      <c r="AF38" s="152">
        <f t="shared" si="15"/>
        <v>0.2666942319619599</v>
      </c>
      <c r="AG38" s="152">
        <f t="shared" si="16"/>
        <v>0.26886294297113356</v>
      </c>
      <c r="AH38" s="152">
        <f t="shared" si="17"/>
        <v>0.25553925731490773</v>
      </c>
      <c r="AI38" s="152">
        <f t="shared" si="18"/>
        <v>0.23785181621361559</v>
      </c>
      <c r="AJ38" s="152">
        <f t="shared" si="19"/>
        <v>0.20515184694289171</v>
      </c>
      <c r="AK38" s="152">
        <f t="shared" si="20"/>
        <v>0.20224399943189889</v>
      </c>
      <c r="AL38" s="152">
        <f t="shared" si="21"/>
        <v>0.24924046359851468</v>
      </c>
      <c r="AM38" s="152">
        <f t="shared" si="22"/>
        <v>0.231677708736266</v>
      </c>
      <c r="AN38" s="205">
        <f t="shared" si="5"/>
        <v>0.22638469284994964</v>
      </c>
      <c r="AO38" s="206">
        <f t="shared" si="5"/>
        <v>0.21876247504990021</v>
      </c>
      <c r="AP38" s="206">
        <f t="shared" si="23"/>
        <v>0.23093093093093092</v>
      </c>
      <c r="AQ38" s="206">
        <f t="shared" si="24"/>
        <v>0.22565922920892495</v>
      </c>
      <c r="AR38" s="206">
        <f t="shared" si="25"/>
        <v>0.21204701273261509</v>
      </c>
      <c r="AS38" s="206">
        <f t="shared" si="26"/>
        <v>0.20046904315196998</v>
      </c>
      <c r="AT38" s="206">
        <f t="shared" si="27"/>
        <v>0.19199272065514103</v>
      </c>
      <c r="AU38" s="206">
        <f t="shared" si="28"/>
        <v>0.18855368234250222</v>
      </c>
      <c r="AV38" s="206">
        <f t="shared" si="29"/>
        <v>0.17140350877192984</v>
      </c>
      <c r="AW38" s="206">
        <f t="shared" si="30"/>
        <v>0.15961049957662998</v>
      </c>
      <c r="AX38" s="206">
        <f t="shared" si="31"/>
        <v>0.15151006711409395</v>
      </c>
      <c r="AY38" s="206">
        <f t="shared" si="32"/>
        <v>0.15249584026622295</v>
      </c>
      <c r="AZ38" s="206">
        <f t="shared" si="33"/>
        <v>0.1402542372881356</v>
      </c>
      <c r="BA38" s="206">
        <f t="shared" si="34"/>
        <v>0.13486786018755328</v>
      </c>
      <c r="BB38" s="206">
        <f t="shared" si="35"/>
        <v>0.11739488870568837</v>
      </c>
      <c r="BC38" s="206">
        <f t="shared" si="36"/>
        <v>0.11662571662571662</v>
      </c>
      <c r="BD38" s="206">
        <f t="shared" si="37"/>
        <v>0.14453507340946167</v>
      </c>
      <c r="BE38" s="206">
        <f t="shared" si="37"/>
        <v>0.13698296836982968</v>
      </c>
      <c r="BF38" s="150">
        <v>63863</v>
      </c>
      <c r="BG38" s="141">
        <v>62564</v>
      </c>
      <c r="BH38" s="141">
        <v>62390</v>
      </c>
      <c r="BI38" s="141">
        <v>63180</v>
      </c>
      <c r="BJ38" s="141">
        <v>63728</v>
      </c>
      <c r="BK38" s="141">
        <v>63659</v>
      </c>
      <c r="BL38" s="141">
        <v>65165</v>
      </c>
      <c r="BM38" s="141">
        <v>65668</v>
      </c>
      <c r="BN38" s="141">
        <v>65891</v>
      </c>
      <c r="BO38" s="141">
        <v>67692</v>
      </c>
      <c r="BP38" s="141">
        <v>67718</v>
      </c>
      <c r="BQ38" s="141">
        <v>68176</v>
      </c>
      <c r="BR38" s="141">
        <v>64765</v>
      </c>
      <c r="BS38" s="141">
        <v>66512</v>
      </c>
      <c r="BT38" s="141">
        <v>69412</v>
      </c>
      <c r="BU38" s="152">
        <v>70410</v>
      </c>
      <c r="BV38" s="141">
        <v>71096</v>
      </c>
      <c r="BW38" s="145">
        <v>72903</v>
      </c>
      <c r="BX38" s="141">
        <v>99.3</v>
      </c>
      <c r="BY38" s="141">
        <v>100.2</v>
      </c>
      <c r="BZ38" s="141">
        <v>99.9</v>
      </c>
      <c r="CA38" s="141">
        <v>98.6</v>
      </c>
      <c r="CB38" s="141">
        <v>102.1</v>
      </c>
      <c r="CC38" s="141">
        <v>106.6</v>
      </c>
      <c r="CD38" s="141">
        <v>109.9</v>
      </c>
      <c r="CE38" s="141">
        <v>112.7</v>
      </c>
      <c r="CF38" s="141">
        <v>114</v>
      </c>
      <c r="CG38" s="141">
        <v>118.1</v>
      </c>
      <c r="CH38" s="141">
        <v>119.2</v>
      </c>
      <c r="CI38" s="141">
        <v>120.2</v>
      </c>
      <c r="CJ38" s="141">
        <v>118</v>
      </c>
      <c r="CK38" s="141">
        <v>117.3</v>
      </c>
      <c r="CL38" s="141">
        <v>121.3</v>
      </c>
      <c r="CM38" s="141">
        <v>122.1</v>
      </c>
      <c r="CN38" s="141">
        <v>122.6</v>
      </c>
      <c r="CO38" s="145">
        <v>123.3</v>
      </c>
      <c r="CP38" s="32"/>
      <c r="CQ38" s="32"/>
      <c r="CR38" s="32"/>
      <c r="CT38" s="31"/>
      <c r="CU38" s="31"/>
      <c r="CV38" s="31"/>
      <c r="CW38" s="31"/>
    </row>
    <row r="39" spans="1:101" s="16" customFormat="1" ht="15.75" customHeight="1" x14ac:dyDescent="0.3">
      <c r="A39"/>
      <c r="B39" s="131" t="s">
        <v>135</v>
      </c>
      <c r="C39" s="116" t="s">
        <v>47</v>
      </c>
      <c r="D39" s="152">
        <v>133.54</v>
      </c>
      <c r="E39" s="141">
        <v>109.98</v>
      </c>
      <c r="F39" s="141">
        <v>106.84</v>
      </c>
      <c r="G39" s="141">
        <v>98.94</v>
      </c>
      <c r="H39" s="141">
        <v>91.8</v>
      </c>
      <c r="I39" s="141">
        <v>83.02</v>
      </c>
      <c r="J39" s="141">
        <v>78.2</v>
      </c>
      <c r="K39" s="141">
        <v>100.53</v>
      </c>
      <c r="L39" s="141">
        <v>97.06</v>
      </c>
      <c r="M39" s="141">
        <v>97.28</v>
      </c>
      <c r="N39" s="141">
        <v>93.42</v>
      </c>
      <c r="O39" s="141">
        <v>102.32</v>
      </c>
      <c r="P39" s="141">
        <v>100.27</v>
      </c>
      <c r="Q39" s="141">
        <v>91.28</v>
      </c>
      <c r="R39" s="141">
        <v>81.650000000000006</v>
      </c>
      <c r="S39" s="141">
        <v>81.12</v>
      </c>
      <c r="T39" s="141">
        <v>94.97</v>
      </c>
      <c r="U39" s="145">
        <v>92.67</v>
      </c>
      <c r="V39" s="152">
        <f t="shared" si="4"/>
        <v>0.47882334380333608</v>
      </c>
      <c r="W39" s="152">
        <f t="shared" si="6"/>
        <v>0.38623625100088499</v>
      </c>
      <c r="X39" s="152">
        <f t="shared" si="7"/>
        <v>0.36138180170002332</v>
      </c>
      <c r="Y39" s="152">
        <f t="shared" si="8"/>
        <v>0.33650543156634538</v>
      </c>
      <c r="Z39" s="152">
        <f t="shared" si="9"/>
        <v>0.30416890320271961</v>
      </c>
      <c r="AA39" s="152">
        <f t="shared" si="10"/>
        <v>0.26990211090629501</v>
      </c>
      <c r="AB39" s="152">
        <f t="shared" si="11"/>
        <v>0.25263212304670463</v>
      </c>
      <c r="AC39" s="152">
        <f t="shared" si="12"/>
        <v>0.3207312404287902</v>
      </c>
      <c r="AD39" s="152">
        <f t="shared" si="13"/>
        <v>0.30369211514392991</v>
      </c>
      <c r="AE39" s="152">
        <f t="shared" si="14"/>
        <v>0.30114197444874735</v>
      </c>
      <c r="AF39" s="152">
        <f t="shared" si="15"/>
        <v>0.28553264583804533</v>
      </c>
      <c r="AG39" s="152">
        <f t="shared" si="16"/>
        <v>0.31295592251955212</v>
      </c>
      <c r="AH39" s="152">
        <f t="shared" si="17"/>
        <v>0.30059657643073417</v>
      </c>
      <c r="AI39" s="152">
        <f t="shared" si="18"/>
        <v>0.26369537521991465</v>
      </c>
      <c r="AJ39" s="152">
        <f t="shared" si="19"/>
        <v>0.2276376978064257</v>
      </c>
      <c r="AK39" s="152">
        <f t="shared" si="20"/>
        <v>0.2178501796619455</v>
      </c>
      <c r="AL39" s="152">
        <f t="shared" si="21"/>
        <v>0.24582928881123406</v>
      </c>
      <c r="AM39" s="152">
        <f t="shared" si="22"/>
        <v>0.23743517740381659</v>
      </c>
      <c r="AN39" s="205">
        <f t="shared" si="5"/>
        <v>0.55944700460829488</v>
      </c>
      <c r="AO39" s="206">
        <f t="shared" si="5"/>
        <v>0.46346396965865994</v>
      </c>
      <c r="AP39" s="206">
        <f t="shared" si="23"/>
        <v>0.44094098225340489</v>
      </c>
      <c r="AQ39" s="206">
        <f t="shared" si="24"/>
        <v>0.40716049382716052</v>
      </c>
      <c r="AR39" s="206">
        <f t="shared" si="25"/>
        <v>0.37090909090909091</v>
      </c>
      <c r="AS39" s="206">
        <f t="shared" si="26"/>
        <v>0.3278830963665087</v>
      </c>
      <c r="AT39" s="206">
        <f t="shared" si="27"/>
        <v>0.30511119781506046</v>
      </c>
      <c r="AU39" s="206">
        <f t="shared" si="28"/>
        <v>0.39040776699029128</v>
      </c>
      <c r="AV39" s="206">
        <f t="shared" si="29"/>
        <v>0.37216257668711655</v>
      </c>
      <c r="AW39" s="206">
        <f t="shared" si="30"/>
        <v>0.36848484848484847</v>
      </c>
      <c r="AX39" s="206">
        <f t="shared" si="31"/>
        <v>0.34871220604703246</v>
      </c>
      <c r="AY39" s="206">
        <f t="shared" si="32"/>
        <v>0.37728613569321534</v>
      </c>
      <c r="AZ39" s="206">
        <f t="shared" si="33"/>
        <v>0.36382438316400578</v>
      </c>
      <c r="BA39" s="206">
        <f t="shared" si="34"/>
        <v>0.32265818310357014</v>
      </c>
      <c r="BB39" s="206">
        <f t="shared" si="35"/>
        <v>0.27952755905511811</v>
      </c>
      <c r="BC39" s="206">
        <f t="shared" si="36"/>
        <v>0.26950166112956808</v>
      </c>
      <c r="BD39" s="206">
        <f t="shared" si="37"/>
        <v>0.3074457753318226</v>
      </c>
      <c r="BE39" s="206">
        <f t="shared" si="37"/>
        <v>0.29270372710044218</v>
      </c>
      <c r="BF39" s="150">
        <v>278892</v>
      </c>
      <c r="BG39" s="141">
        <v>284748</v>
      </c>
      <c r="BH39" s="141">
        <v>295643</v>
      </c>
      <c r="BI39" s="141">
        <v>294022</v>
      </c>
      <c r="BJ39" s="141">
        <v>301806</v>
      </c>
      <c r="BK39" s="141">
        <v>307593</v>
      </c>
      <c r="BL39" s="141">
        <v>309541</v>
      </c>
      <c r="BM39" s="141">
        <v>313440</v>
      </c>
      <c r="BN39" s="141">
        <v>319600</v>
      </c>
      <c r="BO39" s="141">
        <v>323037</v>
      </c>
      <c r="BP39" s="141">
        <v>327178</v>
      </c>
      <c r="BQ39" s="141">
        <v>326947</v>
      </c>
      <c r="BR39" s="141">
        <v>333570</v>
      </c>
      <c r="BS39" s="141">
        <v>346157</v>
      </c>
      <c r="BT39" s="141">
        <v>358684</v>
      </c>
      <c r="BU39" s="152">
        <v>372366</v>
      </c>
      <c r="BV39" s="141">
        <v>386325</v>
      </c>
      <c r="BW39" s="145">
        <v>390296</v>
      </c>
      <c r="BX39" s="141">
        <v>238.7</v>
      </c>
      <c r="BY39" s="141">
        <v>237.3</v>
      </c>
      <c r="BZ39" s="141">
        <v>242.3</v>
      </c>
      <c r="CA39" s="141">
        <v>243</v>
      </c>
      <c r="CB39" s="141">
        <v>247.5</v>
      </c>
      <c r="CC39" s="141">
        <v>253.2</v>
      </c>
      <c r="CD39" s="141">
        <v>256.3</v>
      </c>
      <c r="CE39" s="141">
        <v>257.5</v>
      </c>
      <c r="CF39" s="141">
        <v>260.8</v>
      </c>
      <c r="CG39" s="141">
        <v>264</v>
      </c>
      <c r="CH39" s="141">
        <v>267.89999999999998</v>
      </c>
      <c r="CI39" s="141">
        <v>271.2</v>
      </c>
      <c r="CJ39" s="141">
        <v>275.60000000000002</v>
      </c>
      <c r="CK39" s="141">
        <v>282.89999999999998</v>
      </c>
      <c r="CL39" s="141">
        <v>292.10000000000002</v>
      </c>
      <c r="CM39" s="141">
        <v>301</v>
      </c>
      <c r="CN39" s="141">
        <v>308.89999999999998</v>
      </c>
      <c r="CO39" s="145">
        <v>316.60000000000002</v>
      </c>
      <c r="CP39" s="32"/>
      <c r="CQ39" s="32"/>
      <c r="CR39" s="32"/>
      <c r="CT39" s="31"/>
      <c r="CU39" s="31"/>
      <c r="CV39" s="31"/>
      <c r="CW39" s="31"/>
    </row>
    <row r="40" spans="1:101" s="16" customFormat="1" ht="15.75" customHeight="1" x14ac:dyDescent="0.3">
      <c r="A40"/>
      <c r="B40" s="131" t="s">
        <v>136</v>
      </c>
      <c r="C40" s="116" t="s">
        <v>48</v>
      </c>
      <c r="D40" s="152">
        <v>358.56</v>
      </c>
      <c r="E40" s="141">
        <v>351.4</v>
      </c>
      <c r="F40" s="141">
        <v>370.38</v>
      </c>
      <c r="G40" s="141">
        <v>322.06</v>
      </c>
      <c r="H40" s="141">
        <v>336.74</v>
      </c>
      <c r="I40" s="141">
        <v>286.98</v>
      </c>
      <c r="J40" s="141">
        <v>268.07</v>
      </c>
      <c r="K40" s="141">
        <v>240.55</v>
      </c>
      <c r="L40" s="141">
        <v>235.43</v>
      </c>
      <c r="M40" s="141">
        <v>220.36</v>
      </c>
      <c r="N40" s="141">
        <v>210.25</v>
      </c>
      <c r="O40" s="141">
        <v>225.45</v>
      </c>
      <c r="P40" s="141">
        <v>213.42</v>
      </c>
      <c r="Q40" s="141">
        <v>212.48</v>
      </c>
      <c r="R40" s="141">
        <v>185.88</v>
      </c>
      <c r="S40" s="141">
        <v>181.47</v>
      </c>
      <c r="T40" s="141">
        <v>210.45</v>
      </c>
      <c r="U40" s="145">
        <v>203.74</v>
      </c>
      <c r="V40" s="152">
        <f t="shared" si="4"/>
        <v>0.67787509901748189</v>
      </c>
      <c r="W40" s="152">
        <f t="shared" si="6"/>
        <v>0.65995939578219465</v>
      </c>
      <c r="X40" s="152">
        <f t="shared" si="7"/>
        <v>0.7059832643958599</v>
      </c>
      <c r="Y40" s="152">
        <f t="shared" si="8"/>
        <v>0.61722148757162842</v>
      </c>
      <c r="Z40" s="152">
        <f t="shared" si="9"/>
        <v>0.64847855768693785</v>
      </c>
      <c r="AA40" s="152">
        <f t="shared" si="10"/>
        <v>0.55782220364845037</v>
      </c>
      <c r="AB40" s="152">
        <f t="shared" si="11"/>
        <v>0.51520713413989605</v>
      </c>
      <c r="AC40" s="152">
        <f t="shared" si="12"/>
        <v>0.45185928213451149</v>
      </c>
      <c r="AD40" s="152">
        <f t="shared" si="13"/>
        <v>0.42873428417418163</v>
      </c>
      <c r="AE40" s="152">
        <f t="shared" si="14"/>
        <v>0.39409888956253164</v>
      </c>
      <c r="AF40" s="152">
        <f t="shared" si="15"/>
        <v>0.37323964914585372</v>
      </c>
      <c r="AG40" s="152">
        <f t="shared" si="16"/>
        <v>0.40047961630695444</v>
      </c>
      <c r="AH40" s="152">
        <f t="shared" si="17"/>
        <v>0.393108173820786</v>
      </c>
      <c r="AI40" s="152">
        <f t="shared" si="18"/>
        <v>0.39186178609893918</v>
      </c>
      <c r="AJ40" s="152">
        <f t="shared" si="19"/>
        <v>0.33994707301327198</v>
      </c>
      <c r="AK40" s="152">
        <f t="shared" si="20"/>
        <v>0.33062232862186952</v>
      </c>
      <c r="AL40" s="152">
        <f t="shared" si="21"/>
        <v>0.37842347825930595</v>
      </c>
      <c r="AM40" s="152">
        <f t="shared" si="22"/>
        <v>0.36932637001883428</v>
      </c>
      <c r="AN40" s="205">
        <f t="shared" si="5"/>
        <v>0.42367954626019144</v>
      </c>
      <c r="AO40" s="206">
        <f t="shared" si="5"/>
        <v>0.4249606965775789</v>
      </c>
      <c r="AP40" s="206">
        <f t="shared" si="23"/>
        <v>0.45113276492082827</v>
      </c>
      <c r="AQ40" s="206">
        <f t="shared" si="24"/>
        <v>0.39080208712534886</v>
      </c>
      <c r="AR40" s="206">
        <f t="shared" si="25"/>
        <v>0.4060043404870991</v>
      </c>
      <c r="AS40" s="206">
        <f t="shared" si="26"/>
        <v>0.34356518616066084</v>
      </c>
      <c r="AT40" s="206">
        <f t="shared" si="27"/>
        <v>0.31735527406179709</v>
      </c>
      <c r="AU40" s="206">
        <f t="shared" si="28"/>
        <v>0.27697179044329301</v>
      </c>
      <c r="AV40" s="206">
        <f t="shared" si="29"/>
        <v>0.26121158326861199</v>
      </c>
      <c r="AW40" s="206">
        <f t="shared" si="30"/>
        <v>0.24046268005237886</v>
      </c>
      <c r="AX40" s="206">
        <f t="shared" si="31"/>
        <v>0.22858230050010872</v>
      </c>
      <c r="AY40" s="206">
        <f t="shared" si="32"/>
        <v>0.24454930035795638</v>
      </c>
      <c r="AZ40" s="206">
        <f t="shared" si="33"/>
        <v>0.23385930309007233</v>
      </c>
      <c r="BA40" s="206">
        <f t="shared" si="34"/>
        <v>0.23221857923497269</v>
      </c>
      <c r="BB40" s="206">
        <f t="shared" si="35"/>
        <v>0.20110353781239856</v>
      </c>
      <c r="BC40" s="206">
        <f t="shared" si="36"/>
        <v>0.19508707804773168</v>
      </c>
      <c r="BD40" s="206">
        <f t="shared" si="37"/>
        <v>0.22556270096463021</v>
      </c>
      <c r="BE40" s="206">
        <f t="shared" si="37"/>
        <v>0.21966576819407008</v>
      </c>
      <c r="BF40" s="150">
        <v>528947</v>
      </c>
      <c r="BG40" s="141">
        <v>532457</v>
      </c>
      <c r="BH40" s="141">
        <v>524630</v>
      </c>
      <c r="BI40" s="141">
        <v>521790</v>
      </c>
      <c r="BJ40" s="141">
        <v>519277</v>
      </c>
      <c r="BK40" s="141">
        <v>514465</v>
      </c>
      <c r="BL40" s="141">
        <v>520315</v>
      </c>
      <c r="BM40" s="141">
        <v>532356</v>
      </c>
      <c r="BN40" s="141">
        <v>549128</v>
      </c>
      <c r="BO40" s="141">
        <v>559149</v>
      </c>
      <c r="BP40" s="141">
        <v>563311</v>
      </c>
      <c r="BQ40" s="141">
        <v>562950</v>
      </c>
      <c r="BR40" s="141">
        <v>542904</v>
      </c>
      <c r="BS40" s="141">
        <v>542232</v>
      </c>
      <c r="BT40" s="141">
        <v>546791</v>
      </c>
      <c r="BU40" s="152">
        <v>548874</v>
      </c>
      <c r="BV40" s="141">
        <v>556123</v>
      </c>
      <c r="BW40" s="145">
        <v>551653</v>
      </c>
      <c r="BX40" s="141">
        <v>846.3</v>
      </c>
      <c r="BY40" s="141">
        <v>826.9</v>
      </c>
      <c r="BZ40" s="141">
        <v>821</v>
      </c>
      <c r="CA40" s="141">
        <v>824.1</v>
      </c>
      <c r="CB40" s="141">
        <v>829.4</v>
      </c>
      <c r="CC40" s="141">
        <v>835.3</v>
      </c>
      <c r="CD40" s="141">
        <v>844.7</v>
      </c>
      <c r="CE40" s="141">
        <v>868.5</v>
      </c>
      <c r="CF40" s="141">
        <v>901.3</v>
      </c>
      <c r="CG40" s="141">
        <v>916.4</v>
      </c>
      <c r="CH40" s="141">
        <v>919.8</v>
      </c>
      <c r="CI40" s="141">
        <v>921.9</v>
      </c>
      <c r="CJ40" s="141">
        <v>912.6</v>
      </c>
      <c r="CK40" s="141">
        <v>915</v>
      </c>
      <c r="CL40" s="141">
        <v>924.3</v>
      </c>
      <c r="CM40" s="141">
        <v>930.2</v>
      </c>
      <c r="CN40" s="141">
        <v>933</v>
      </c>
      <c r="CO40" s="145">
        <v>927.5</v>
      </c>
      <c r="CP40" s="32"/>
      <c r="CQ40" s="32"/>
      <c r="CR40" s="32"/>
      <c r="CT40" s="31"/>
      <c r="CU40" s="31"/>
      <c r="CV40" s="31"/>
      <c r="CW40" s="31"/>
    </row>
    <row r="41" spans="1:101" s="16" customFormat="1" ht="15.75" customHeight="1" x14ac:dyDescent="0.3">
      <c r="A41"/>
      <c r="B41" s="131" t="s">
        <v>137</v>
      </c>
      <c r="C41" s="116" t="s">
        <v>220</v>
      </c>
      <c r="D41" s="152">
        <v>85.04</v>
      </c>
      <c r="E41" s="141">
        <v>82.96</v>
      </c>
      <c r="F41" s="141">
        <v>82.1</v>
      </c>
      <c r="G41" s="141">
        <v>75.83</v>
      </c>
      <c r="H41" s="141">
        <v>78.62</v>
      </c>
      <c r="I41" s="141">
        <v>73.09</v>
      </c>
      <c r="J41" s="141">
        <v>68.64</v>
      </c>
      <c r="K41" s="141">
        <v>65.849999999999994</v>
      </c>
      <c r="L41" s="141">
        <v>63.78</v>
      </c>
      <c r="M41" s="141">
        <v>61.03</v>
      </c>
      <c r="N41" s="141">
        <v>59.96</v>
      </c>
      <c r="O41" s="141">
        <v>61.36</v>
      </c>
      <c r="P41" s="141">
        <v>57.95</v>
      </c>
      <c r="Q41" s="141">
        <v>57.68</v>
      </c>
      <c r="R41" s="141">
        <v>52.3</v>
      </c>
      <c r="S41" s="141">
        <v>51.39</v>
      </c>
      <c r="T41" s="141">
        <v>60.39</v>
      </c>
      <c r="U41" s="145">
        <v>58.41</v>
      </c>
      <c r="V41" s="152">
        <f t="shared" si="4"/>
        <v>0.30166618777514093</v>
      </c>
      <c r="W41" s="152">
        <f t="shared" si="6"/>
        <v>0.29380203777353586</v>
      </c>
      <c r="X41" s="152">
        <f t="shared" si="7"/>
        <v>0.28877641108254221</v>
      </c>
      <c r="Y41" s="152">
        <f t="shared" si="8"/>
        <v>0.26736195583573968</v>
      </c>
      <c r="Z41" s="152">
        <f t="shared" si="9"/>
        <v>0.27752479791026863</v>
      </c>
      <c r="AA41" s="152">
        <f t="shared" si="10"/>
        <v>0.25750332052099589</v>
      </c>
      <c r="AB41" s="152">
        <f t="shared" si="11"/>
        <v>0.24679550561797753</v>
      </c>
      <c r="AC41" s="152">
        <f t="shared" si="12"/>
        <v>0.23743419629335832</v>
      </c>
      <c r="AD41" s="152">
        <f t="shared" si="13"/>
        <v>0.23296587696421137</v>
      </c>
      <c r="AE41" s="152">
        <f t="shared" si="14"/>
        <v>0.22445669563554382</v>
      </c>
      <c r="AF41" s="152">
        <f t="shared" si="15"/>
        <v>0.22132403152280236</v>
      </c>
      <c r="AG41" s="152">
        <f t="shared" si="16"/>
        <v>0.22464423397268099</v>
      </c>
      <c r="AH41" s="152">
        <f t="shared" si="17"/>
        <v>0.24315127407910914</v>
      </c>
      <c r="AI41" s="152">
        <f t="shared" si="18"/>
        <v>0.22443754426104484</v>
      </c>
      <c r="AJ41" s="152">
        <f t="shared" si="19"/>
        <v>0.20849528593354463</v>
      </c>
      <c r="AK41" s="152">
        <f t="shared" si="20"/>
        <v>0.20170105540793537</v>
      </c>
      <c r="AL41" s="152">
        <f t="shared" si="21"/>
        <v>0.22747390585390292</v>
      </c>
      <c r="AM41" s="152">
        <f t="shared" si="22"/>
        <v>0.21888455441760071</v>
      </c>
      <c r="AN41" s="205">
        <f t="shared" si="5"/>
        <v>0.3186212064443612</v>
      </c>
      <c r="AO41" s="206">
        <f t="shared" si="5"/>
        <v>0.31822017644802453</v>
      </c>
      <c r="AP41" s="206">
        <f t="shared" si="23"/>
        <v>0.32158245201723462</v>
      </c>
      <c r="AQ41" s="206">
        <f t="shared" si="24"/>
        <v>0.29494360171139633</v>
      </c>
      <c r="AR41" s="206">
        <f t="shared" si="25"/>
        <v>0.30591439688715955</v>
      </c>
      <c r="AS41" s="206">
        <f t="shared" si="26"/>
        <v>0.2811153846153846</v>
      </c>
      <c r="AT41" s="206">
        <f t="shared" si="27"/>
        <v>0.25921450151057401</v>
      </c>
      <c r="AU41" s="206">
        <f t="shared" si="28"/>
        <v>0.24334811529933481</v>
      </c>
      <c r="AV41" s="206">
        <f t="shared" si="29"/>
        <v>0.23234972677595628</v>
      </c>
      <c r="AW41" s="206">
        <f t="shared" si="30"/>
        <v>0.21664891728789493</v>
      </c>
      <c r="AX41" s="206">
        <f t="shared" si="31"/>
        <v>0.20797780090183837</v>
      </c>
      <c r="AY41" s="206">
        <f t="shared" si="32"/>
        <v>0.20934834527465029</v>
      </c>
      <c r="AZ41" s="206">
        <f t="shared" si="33"/>
        <v>0.19664065151001017</v>
      </c>
      <c r="BA41" s="206">
        <f t="shared" si="34"/>
        <v>0.19074074074074074</v>
      </c>
      <c r="BB41" s="206">
        <f t="shared" si="35"/>
        <v>0.17181340341655715</v>
      </c>
      <c r="BC41" s="206">
        <f t="shared" si="36"/>
        <v>0.16728515625000001</v>
      </c>
      <c r="BD41" s="206">
        <f t="shared" si="37"/>
        <v>0.19512116316639741</v>
      </c>
      <c r="BE41" s="206">
        <f>(U41*1000)/(CO41*1000)</f>
        <v>0.18727156139788392</v>
      </c>
      <c r="BF41" s="150">
        <v>281901</v>
      </c>
      <c r="BG41" s="141">
        <v>282367</v>
      </c>
      <c r="BH41" s="141">
        <v>284303</v>
      </c>
      <c r="BI41" s="141">
        <v>283623</v>
      </c>
      <c r="BJ41" s="141">
        <v>283290</v>
      </c>
      <c r="BK41" s="141">
        <v>283841</v>
      </c>
      <c r="BL41" s="141">
        <v>278125</v>
      </c>
      <c r="BM41" s="141">
        <v>277340</v>
      </c>
      <c r="BN41" s="141">
        <v>273774</v>
      </c>
      <c r="BO41" s="141">
        <v>271901</v>
      </c>
      <c r="BP41" s="141">
        <v>270915</v>
      </c>
      <c r="BQ41" s="141">
        <v>273143</v>
      </c>
      <c r="BR41" s="141">
        <v>238329</v>
      </c>
      <c r="BS41" s="141">
        <v>256998</v>
      </c>
      <c r="BT41" s="141">
        <v>250845</v>
      </c>
      <c r="BU41" s="152">
        <v>254783</v>
      </c>
      <c r="BV41" s="141">
        <v>265481</v>
      </c>
      <c r="BW41" s="145">
        <v>266853</v>
      </c>
      <c r="BX41" s="141">
        <v>266.89999999999998</v>
      </c>
      <c r="BY41" s="141">
        <v>260.7</v>
      </c>
      <c r="BZ41" s="141">
        <v>255.3</v>
      </c>
      <c r="CA41" s="141">
        <v>257.10000000000002</v>
      </c>
      <c r="CB41" s="141">
        <v>257</v>
      </c>
      <c r="CC41" s="141">
        <v>260</v>
      </c>
      <c r="CD41" s="141">
        <v>264.8</v>
      </c>
      <c r="CE41" s="141">
        <v>270.60000000000002</v>
      </c>
      <c r="CF41" s="141">
        <v>274.5</v>
      </c>
      <c r="CG41" s="141">
        <v>281.7</v>
      </c>
      <c r="CH41" s="141">
        <v>288.3</v>
      </c>
      <c r="CI41" s="141">
        <v>293.10000000000002</v>
      </c>
      <c r="CJ41" s="141">
        <v>294.7</v>
      </c>
      <c r="CK41" s="141">
        <v>302.39999999999998</v>
      </c>
      <c r="CL41" s="141">
        <v>304.39999999999998</v>
      </c>
      <c r="CM41" s="141">
        <v>307.2</v>
      </c>
      <c r="CN41" s="141">
        <v>309.5</v>
      </c>
      <c r="CO41" s="145">
        <v>311.89999999999998</v>
      </c>
      <c r="CP41" s="32"/>
      <c r="CQ41" s="32"/>
      <c r="CR41" s="32"/>
      <c r="CT41" s="31"/>
      <c r="CU41" s="31"/>
      <c r="CV41" s="31"/>
      <c r="CW41" s="31"/>
    </row>
    <row r="42" spans="1:101" s="16" customFormat="1" ht="15.75" customHeight="1" x14ac:dyDescent="0.3">
      <c r="A42"/>
      <c r="B42" s="131" t="s">
        <v>138</v>
      </c>
      <c r="C42" s="116" t="s">
        <v>49</v>
      </c>
      <c r="D42" s="152">
        <v>11285.19</v>
      </c>
      <c r="E42" s="141">
        <v>11215.43</v>
      </c>
      <c r="F42" s="141">
        <v>10971.41</v>
      </c>
      <c r="G42" s="141">
        <v>10244.950000000001</v>
      </c>
      <c r="H42" s="141">
        <v>9883.18</v>
      </c>
      <c r="I42" s="141">
        <v>9841.02</v>
      </c>
      <c r="J42" s="141">
        <v>9782.0300000000007</v>
      </c>
      <c r="K42" s="141">
        <v>9919.68</v>
      </c>
      <c r="L42" s="141">
        <v>9690.66</v>
      </c>
      <c r="M42" s="141">
        <v>9592.16</v>
      </c>
      <c r="N42" s="141">
        <v>9114.43</v>
      </c>
      <c r="O42" s="141">
        <v>8959.25</v>
      </c>
      <c r="P42" s="141">
        <v>8325.67</v>
      </c>
      <c r="Q42" s="141">
        <v>8343.59</v>
      </c>
      <c r="R42" s="141">
        <v>7381.64</v>
      </c>
      <c r="S42" s="141">
        <v>7213.72</v>
      </c>
      <c r="T42" s="141">
        <v>8566.1299999999992</v>
      </c>
      <c r="U42" s="145">
        <v>8305.85</v>
      </c>
      <c r="V42" s="152" t="s">
        <v>188</v>
      </c>
      <c r="W42" s="152" t="s">
        <v>188</v>
      </c>
      <c r="X42" s="152" t="s">
        <v>188</v>
      </c>
      <c r="Y42" s="152" t="s">
        <v>188</v>
      </c>
      <c r="Z42" s="152" t="s">
        <v>188</v>
      </c>
      <c r="AA42" s="152" t="s">
        <v>188</v>
      </c>
      <c r="AB42" s="152" t="s">
        <v>188</v>
      </c>
      <c r="AC42" s="152" t="s">
        <v>188</v>
      </c>
      <c r="AD42" s="152" t="s">
        <v>188</v>
      </c>
      <c r="AE42" s="152" t="s">
        <v>188</v>
      </c>
      <c r="AF42" s="152" t="s">
        <v>188</v>
      </c>
      <c r="AG42" s="152" t="s">
        <v>188</v>
      </c>
      <c r="AH42" s="152" t="s">
        <v>188</v>
      </c>
      <c r="AI42" s="152" t="s">
        <v>188</v>
      </c>
      <c r="AJ42" s="152" t="s">
        <v>188</v>
      </c>
      <c r="AK42" s="152" t="s">
        <v>188</v>
      </c>
      <c r="AL42" s="152" t="s">
        <v>188</v>
      </c>
      <c r="AM42" s="152" t="s">
        <v>188</v>
      </c>
      <c r="AN42" s="205" t="s">
        <v>188</v>
      </c>
      <c r="AO42" s="206" t="s">
        <v>188</v>
      </c>
      <c r="AP42" s="206" t="s">
        <v>188</v>
      </c>
      <c r="AQ42" s="206" t="s">
        <v>188</v>
      </c>
      <c r="AR42" s="206" t="s">
        <v>188</v>
      </c>
      <c r="AS42" s="206" t="s">
        <v>188</v>
      </c>
      <c r="AT42" s="206" t="s">
        <v>188</v>
      </c>
      <c r="AU42" s="206" t="s">
        <v>188</v>
      </c>
      <c r="AV42" s="206" t="s">
        <v>188</v>
      </c>
      <c r="AW42" s="206" t="s">
        <v>188</v>
      </c>
      <c r="AX42" s="206" t="s">
        <v>188</v>
      </c>
      <c r="AY42" s="206" t="s">
        <v>188</v>
      </c>
      <c r="AZ42" s="206" t="s">
        <v>188</v>
      </c>
      <c r="BA42" s="206" t="s">
        <v>188</v>
      </c>
      <c r="BB42" s="206" t="s">
        <v>188</v>
      </c>
      <c r="BC42" s="206" t="s">
        <v>188</v>
      </c>
      <c r="BD42" s="206" t="s">
        <v>188</v>
      </c>
      <c r="BE42" s="206" t="s">
        <v>188</v>
      </c>
      <c r="BF42" s="271" t="s">
        <v>188</v>
      </c>
      <c r="BG42" s="206" t="s">
        <v>188</v>
      </c>
      <c r="BH42" s="206"/>
      <c r="BI42" s="206" t="s">
        <v>188</v>
      </c>
      <c r="BJ42" s="206" t="s">
        <v>188</v>
      </c>
      <c r="BK42" s="206" t="s">
        <v>188</v>
      </c>
      <c r="BL42" s="206" t="s">
        <v>188</v>
      </c>
      <c r="BM42" s="206" t="s">
        <v>188</v>
      </c>
      <c r="BN42" s="206" t="s">
        <v>188</v>
      </c>
      <c r="BO42" s="206" t="s">
        <v>188</v>
      </c>
      <c r="BP42" s="206" t="s">
        <v>188</v>
      </c>
      <c r="BQ42" s="206" t="s">
        <v>188</v>
      </c>
      <c r="BR42" s="206" t="s">
        <v>188</v>
      </c>
      <c r="BS42" s="206" t="s">
        <v>188</v>
      </c>
      <c r="BT42" s="206" t="s">
        <v>188</v>
      </c>
      <c r="BU42" s="206" t="s">
        <v>188</v>
      </c>
      <c r="BV42" s="206" t="s">
        <v>188</v>
      </c>
      <c r="BW42" s="206" t="s">
        <v>188</v>
      </c>
      <c r="BX42" s="271" t="s">
        <v>188</v>
      </c>
      <c r="BY42" s="206" t="s">
        <v>188</v>
      </c>
      <c r="BZ42" s="206"/>
      <c r="CA42" s="206" t="s">
        <v>188</v>
      </c>
      <c r="CB42" s="206" t="s">
        <v>188</v>
      </c>
      <c r="CC42" s="206" t="s">
        <v>188</v>
      </c>
      <c r="CD42" s="206" t="s">
        <v>188</v>
      </c>
      <c r="CE42" s="206" t="s">
        <v>188</v>
      </c>
      <c r="CF42" s="206" t="s">
        <v>188</v>
      </c>
      <c r="CG42" s="206" t="s">
        <v>188</v>
      </c>
      <c r="CH42" s="206" t="s">
        <v>188</v>
      </c>
      <c r="CI42" s="206" t="s">
        <v>188</v>
      </c>
      <c r="CJ42" s="206" t="s">
        <v>188</v>
      </c>
      <c r="CK42" s="206" t="s">
        <v>188</v>
      </c>
      <c r="CL42" s="206" t="s">
        <v>188</v>
      </c>
      <c r="CM42" s="206" t="s">
        <v>188</v>
      </c>
      <c r="CN42" s="206" t="s">
        <v>188</v>
      </c>
      <c r="CO42" s="145" t="s">
        <v>188</v>
      </c>
    </row>
    <row r="43" spans="1:101" s="17" customFormat="1" ht="15.75" customHeight="1" x14ac:dyDescent="0.3">
      <c r="A43"/>
      <c r="B43" s="123" t="s">
        <v>187</v>
      </c>
      <c r="C43" s="132" t="s">
        <v>186</v>
      </c>
      <c r="D43" s="211">
        <v>67410.899999999994</v>
      </c>
      <c r="E43" s="174">
        <v>61977.61</v>
      </c>
      <c r="F43" s="174">
        <v>68110.600000000006</v>
      </c>
      <c r="G43" s="174">
        <v>62820.480000000003</v>
      </c>
      <c r="H43" s="174">
        <v>59284.49</v>
      </c>
      <c r="I43" s="174">
        <v>57694.27</v>
      </c>
      <c r="J43" s="174">
        <v>56136.77</v>
      </c>
      <c r="K43" s="174">
        <v>56788.34</v>
      </c>
      <c r="L43" s="174">
        <v>57709.87</v>
      </c>
      <c r="M43" s="174">
        <v>56360.959999999999</v>
      </c>
      <c r="N43" s="174">
        <v>55399.67</v>
      </c>
      <c r="O43" s="174">
        <v>54128.3</v>
      </c>
      <c r="P43" s="174">
        <v>48590.95</v>
      </c>
      <c r="Q43" s="174">
        <v>50620.21</v>
      </c>
      <c r="R43" s="174">
        <v>49424.79</v>
      </c>
      <c r="S43" s="174">
        <v>48587.93</v>
      </c>
      <c r="T43" s="174">
        <v>52106.1</v>
      </c>
      <c r="U43" s="175">
        <v>51192.88</v>
      </c>
      <c r="V43" s="174">
        <f t="shared" si="4"/>
        <v>13.351141219162168</v>
      </c>
      <c r="W43" s="174"/>
      <c r="X43" s="174">
        <f t="shared" ref="X43" si="38">(E43*1000)/BG43</f>
        <v>12.820641656694328</v>
      </c>
      <c r="Y43" s="174">
        <f t="shared" ref="Y43" si="39">(F43*1000)/BI43</f>
        <v>12.91452295564201</v>
      </c>
      <c r="Z43" s="174">
        <f t="shared" ref="Z43" si="40">(G43*1000)/BJ43</f>
        <v>11.961025860522785</v>
      </c>
      <c r="AA43" s="174">
        <f t="shared" ref="AA43" si="41">(H43*1000)/BK43</f>
        <v>11.160801069458111</v>
      </c>
      <c r="AB43" s="174">
        <f t="shared" ref="AB43" si="42">(I43*1000)/BL43</f>
        <v>10.61766926190484</v>
      </c>
      <c r="AC43" s="174">
        <f t="shared" ref="AC43" si="43">(J43*1000)/BM43</f>
        <v>9.8967446052233985</v>
      </c>
      <c r="AD43" s="174">
        <f t="shared" ref="AD43" si="44">(K43*1000)/BN43</f>
        <v>9.8027008533553186</v>
      </c>
      <c r="AE43" s="174">
        <f t="shared" ref="AE43" si="45">(L43*1000)/BO43</f>
        <v>9.7776763844439891</v>
      </c>
      <c r="AF43" s="174">
        <f t="shared" ref="AF43" si="46">(M43*1000)/BP43</f>
        <v>9.3830296913891527</v>
      </c>
      <c r="AG43" s="174">
        <f t="shared" ref="AG43" si="47">(N43*1000)/BQ43</f>
        <v>8.9885515349665663</v>
      </c>
      <c r="AH43" s="174">
        <f t="shared" ref="AH43" si="48">(P43*1000)/BR43</f>
        <v>8.0393049636401877</v>
      </c>
      <c r="AI43" s="174">
        <f t="shared" ref="AI43" si="49">(Q43*1000)/BS43</f>
        <v>7.9591112184480801</v>
      </c>
      <c r="AJ43" s="174">
        <f t="shared" ref="AJ43" si="50">(R43*1000)/BT43</f>
        <v>7.6747998409908256</v>
      </c>
      <c r="AK43" s="174">
        <f t="shared" ref="AK43" si="51">(S43*1000)/BU43</f>
        <v>7.5602774595327427</v>
      </c>
      <c r="AL43" s="174">
        <f t="shared" ref="AL43" si="52">(T43*1000)/BV43</f>
        <v>7.9494959450111846</v>
      </c>
      <c r="AM43" s="174">
        <f t="shared" ref="AM43" si="53">(U43*1000)/BW43</f>
        <v>7.6941140257956997</v>
      </c>
      <c r="AN43" s="211">
        <f t="shared" si="5"/>
        <v>14.618949514226232</v>
      </c>
      <c r="AO43" s="174"/>
      <c r="AP43" s="174">
        <f t="shared" ref="AP43" si="54">(E43*1000)/(BY43*1000)</f>
        <v>13.719145121303347</v>
      </c>
      <c r="AQ43" s="174">
        <f t="shared" ref="AQ43" si="55">(F43*1000)/(CA43*1000)</f>
        <v>14.640514165341129</v>
      </c>
      <c r="AR43" s="174">
        <f t="shared" ref="AR43" si="56">(G43*1000)/(CB43*1000)</f>
        <v>13.39998720163819</v>
      </c>
      <c r="AS43" s="174">
        <f t="shared" ref="AS43" si="57">(H43*1000)/(CC43*1000)</f>
        <v>12.517575642406198</v>
      </c>
      <c r="AT43" s="174">
        <f t="shared" ref="AT43" si="58">(I43*1000)/(CD43*1000)</f>
        <v>12.006132684063761</v>
      </c>
      <c r="AU43" s="174">
        <f t="shared" ref="AU43" si="59">(J43*1000)/(CE43*1000)</f>
        <v>11.509096686895194</v>
      </c>
      <c r="AV43" s="174">
        <f t="shared" ref="AV43" si="60">(K43*1000)/(CF43*1000)</f>
        <v>11.415200611079843</v>
      </c>
      <c r="AW43" s="174">
        <f t="shared" ref="AW43" si="61">(L43*1000)/(CG43*1000)</f>
        <v>11.314995196360998</v>
      </c>
      <c r="AX43" s="174">
        <f t="shared" ref="AX43" si="62">(M43*1000)/(CH43*1000)</f>
        <v>10.867277249677034</v>
      </c>
      <c r="AY43" s="174">
        <f t="shared" ref="AY43" si="63">(N43*1000)/(CI43*1000)</f>
        <v>10.613776917771476</v>
      </c>
      <c r="AZ43" s="174">
        <f t="shared" ref="AZ43" si="64">(P43*1000)/(CJ43*1000)</f>
        <v>9.4298259232665096</v>
      </c>
      <c r="BA43" s="174">
        <f t="shared" ref="BA43" si="65">(Q43*1000)/(CK43*1000)</f>
        <v>9.7012610437149043</v>
      </c>
      <c r="BB43" s="174">
        <f t="shared" ref="BB43" si="66">(R43*1000)/(CL43*1000)</f>
        <v>9.1522304316426872</v>
      </c>
      <c r="BC43" s="174">
        <f t="shared" ref="BC43" si="67">(S43*1000)/(CM43*1000)</f>
        <v>8.8912346514904748</v>
      </c>
      <c r="BD43" s="174">
        <f t="shared" ref="BD43" si="68">(T43*1000)/(CN43*1000)</f>
        <v>9.5783272058823528</v>
      </c>
      <c r="BE43" s="175">
        <f t="shared" ref="BE43" si="69">(U43*1000)/(CO43*1000)</f>
        <v>9.4208465218991542</v>
      </c>
      <c r="BF43" s="211">
        <v>5049074</v>
      </c>
      <c r="BG43" s="174">
        <v>4834205</v>
      </c>
      <c r="BH43" s="174">
        <v>5112209</v>
      </c>
      <c r="BI43" s="174">
        <v>5273954</v>
      </c>
      <c r="BJ43" s="174">
        <v>5252098</v>
      </c>
      <c r="BK43" s="174">
        <v>5311849</v>
      </c>
      <c r="BL43" s="174">
        <v>5433798</v>
      </c>
      <c r="BM43" s="174">
        <v>5672246</v>
      </c>
      <c r="BN43" s="174">
        <v>5793132</v>
      </c>
      <c r="BO43" s="174">
        <v>5902207</v>
      </c>
      <c r="BP43" s="174">
        <v>6006691</v>
      </c>
      <c r="BQ43" s="174">
        <v>6163359</v>
      </c>
      <c r="BR43" s="174">
        <v>6044173</v>
      </c>
      <c r="BS43" s="174">
        <v>6360033</v>
      </c>
      <c r="BT43" s="174">
        <v>6439880</v>
      </c>
      <c r="BU43" s="174">
        <v>6426739</v>
      </c>
      <c r="BV43" s="174">
        <v>6554642</v>
      </c>
      <c r="BW43" s="175">
        <v>6653512</v>
      </c>
      <c r="BX43" s="174">
        <v>4611.2</v>
      </c>
      <c r="BY43" s="174">
        <v>4517.6000000000004</v>
      </c>
      <c r="BZ43" s="174">
        <v>4547.8999999999996</v>
      </c>
      <c r="CA43" s="174">
        <v>4652.2</v>
      </c>
      <c r="CB43" s="174">
        <v>4688.1000000000004</v>
      </c>
      <c r="CC43" s="174">
        <v>4736.1000000000004</v>
      </c>
      <c r="CD43" s="174">
        <v>4805.3999999999996</v>
      </c>
      <c r="CE43" s="174">
        <v>4877.6000000000004</v>
      </c>
      <c r="CF43" s="174">
        <v>4974.8</v>
      </c>
      <c r="CG43" s="174">
        <v>5100.3</v>
      </c>
      <c r="CH43" s="174">
        <v>5186.3</v>
      </c>
      <c r="CI43" s="174">
        <v>5219.6000000000004</v>
      </c>
      <c r="CJ43" s="174">
        <v>5152.8999999999996</v>
      </c>
      <c r="CK43" s="174">
        <v>5217.8999999999996</v>
      </c>
      <c r="CL43" s="174">
        <v>5400.3</v>
      </c>
      <c r="CM43" s="174">
        <v>5464.7</v>
      </c>
      <c r="CN43" s="174">
        <v>5440</v>
      </c>
      <c r="CO43" s="175">
        <v>5434</v>
      </c>
    </row>
    <row r="44" spans="1:101" s="17" customFormat="1" ht="15.75" customHeight="1" x14ac:dyDescent="0.3">
      <c r="A44"/>
      <c r="B44" s="133" t="s">
        <v>51</v>
      </c>
      <c r="C44" s="133" t="s">
        <v>51</v>
      </c>
      <c r="D44" s="178"/>
      <c r="E44" s="178"/>
      <c r="F44" s="178"/>
      <c r="G44" s="178"/>
      <c r="H44" s="178"/>
      <c r="I44" s="178"/>
      <c r="J44" s="178"/>
      <c r="K44" s="178"/>
      <c r="L44" s="178"/>
      <c r="M44" s="178"/>
      <c r="N44" s="178"/>
      <c r="O44" s="178"/>
      <c r="P44" s="178"/>
      <c r="Q44" s="178"/>
      <c r="R44" s="178"/>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0"/>
      <c r="CO44" s="170"/>
    </row>
    <row r="45" spans="1:101" s="17" customFormat="1" ht="15.75" customHeight="1" x14ac:dyDescent="0.3">
      <c r="A45"/>
      <c r="B45" s="133" t="s">
        <v>51</v>
      </c>
      <c r="C45" s="133" t="s">
        <v>51</v>
      </c>
      <c r="D45" s="178"/>
      <c r="E45" s="178"/>
      <c r="F45" s="178"/>
      <c r="G45" s="178"/>
      <c r="H45" s="178"/>
      <c r="I45" s="178"/>
      <c r="J45" s="178"/>
      <c r="K45" s="178"/>
      <c r="L45" s="178"/>
      <c r="M45" s="178"/>
      <c r="N45" s="178"/>
      <c r="O45" s="178"/>
      <c r="P45" s="178"/>
      <c r="Q45" s="178"/>
      <c r="R45" s="178"/>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0"/>
      <c r="CO45" s="170"/>
    </row>
    <row r="46" spans="1:101" ht="15.75" customHeight="1" x14ac:dyDescent="0.25">
      <c r="B46" s="127" t="s">
        <v>51</v>
      </c>
      <c r="C46" s="127" t="s">
        <v>51</v>
      </c>
      <c r="D46" s="171"/>
      <c r="E46" s="171"/>
      <c r="F46" s="171"/>
      <c r="G46" s="171"/>
      <c r="H46" s="171"/>
      <c r="I46" s="171"/>
      <c r="J46" s="171"/>
      <c r="K46" s="171"/>
      <c r="L46" s="171"/>
      <c r="M46" s="171"/>
      <c r="N46" s="171"/>
      <c r="O46" s="171"/>
      <c r="P46" s="171"/>
      <c r="Q46" s="171"/>
      <c r="R46" s="171"/>
      <c r="S46" s="171"/>
      <c r="T46" s="171"/>
      <c r="U46" s="17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81"/>
      <c r="CO46" s="181"/>
    </row>
    <row r="47" spans="1:101" s="71" customFormat="1" ht="15.75" customHeight="1" x14ac:dyDescent="0.25">
      <c r="B47" s="127" t="s">
        <v>51</v>
      </c>
      <c r="C47" s="127" t="s">
        <v>51</v>
      </c>
      <c r="D47" s="101" t="s">
        <v>353</v>
      </c>
      <c r="E47" s="212"/>
      <c r="F47" s="213"/>
      <c r="G47" s="213"/>
      <c r="H47" s="213"/>
      <c r="I47" s="213"/>
      <c r="J47" s="213"/>
      <c r="K47" s="213"/>
      <c r="L47" s="213"/>
      <c r="M47" s="213"/>
      <c r="N47" s="213"/>
      <c r="O47" s="213"/>
      <c r="P47" s="213"/>
      <c r="Q47" s="213"/>
      <c r="R47" s="213"/>
      <c r="S47" s="213"/>
      <c r="T47" s="213"/>
      <c r="U47" s="214"/>
      <c r="V47" s="213" t="s">
        <v>363</v>
      </c>
      <c r="W47" s="213"/>
      <c r="X47" s="213"/>
      <c r="Y47" s="213"/>
      <c r="Z47" s="213"/>
      <c r="AA47" s="213"/>
      <c r="AB47" s="213"/>
      <c r="AC47" s="213"/>
      <c r="AD47" s="213"/>
      <c r="AE47" s="213"/>
      <c r="AF47" s="213"/>
      <c r="AG47" s="213"/>
      <c r="AH47" s="213"/>
      <c r="AI47" s="213"/>
      <c r="AJ47" s="213"/>
      <c r="AK47" s="213"/>
      <c r="AL47" s="213"/>
      <c r="AM47" s="213"/>
      <c r="AN47" s="101" t="s">
        <v>218</v>
      </c>
      <c r="AO47" s="213"/>
      <c r="AP47" s="213"/>
      <c r="AQ47" s="213"/>
      <c r="AR47" s="213"/>
      <c r="AS47" s="213"/>
      <c r="AT47" s="213"/>
      <c r="AU47" s="213"/>
      <c r="AV47" s="213"/>
      <c r="AW47" s="213"/>
      <c r="AX47" s="213"/>
      <c r="AY47" s="213"/>
      <c r="AZ47" s="213"/>
      <c r="BA47" s="213"/>
      <c r="BB47" s="213"/>
      <c r="BC47" s="213"/>
      <c r="BD47" s="213"/>
      <c r="BE47" s="213"/>
      <c r="BF47" s="101" t="str">
        <f>BF4</f>
        <v>BNP från produktionssidan (ENS2010), fasta priser referensår 2025, 
mnkr efter näringsgren SNI 2007 (summerade kvartal)</v>
      </c>
      <c r="BG47" s="213"/>
      <c r="BH47" s="213"/>
      <c r="BI47" s="213"/>
      <c r="BJ47" s="213"/>
      <c r="BK47" s="213"/>
      <c r="BL47" s="213"/>
      <c r="BM47" s="213"/>
      <c r="BN47" s="213"/>
      <c r="BO47" s="213"/>
      <c r="BP47" s="213"/>
      <c r="BQ47" s="213"/>
      <c r="BR47" s="213"/>
      <c r="BS47" s="213"/>
      <c r="BT47" s="213"/>
      <c r="BU47" s="213"/>
      <c r="BV47" s="213"/>
      <c r="BW47" s="214"/>
      <c r="BX47" s="101" t="s">
        <v>185</v>
      </c>
      <c r="BY47" s="213"/>
      <c r="BZ47" s="213"/>
      <c r="CA47" s="213"/>
      <c r="CB47" s="213"/>
      <c r="CC47" s="213"/>
      <c r="CD47" s="213"/>
      <c r="CE47" s="213"/>
      <c r="CF47" s="213"/>
      <c r="CG47" s="213"/>
      <c r="CH47" s="213"/>
      <c r="CI47" s="213"/>
      <c r="CJ47" s="213"/>
      <c r="CK47" s="213"/>
      <c r="CL47" s="213"/>
      <c r="CM47" s="213"/>
      <c r="CN47" s="213"/>
      <c r="CO47" s="214"/>
    </row>
    <row r="48" spans="1:101" ht="15.75" customHeight="1" x14ac:dyDescent="0.25">
      <c r="B48" s="134" t="s">
        <v>100</v>
      </c>
      <c r="C48" s="135" t="s">
        <v>173</v>
      </c>
      <c r="D48" s="204">
        <v>2008</v>
      </c>
      <c r="E48" s="204">
        <v>2009</v>
      </c>
      <c r="F48" s="204">
        <v>2010</v>
      </c>
      <c r="G48" s="204">
        <v>2011</v>
      </c>
      <c r="H48" s="204">
        <v>2012</v>
      </c>
      <c r="I48" s="204">
        <v>2013</v>
      </c>
      <c r="J48" s="204">
        <v>2014</v>
      </c>
      <c r="K48" s="204">
        <v>2015</v>
      </c>
      <c r="L48" s="204">
        <v>2016</v>
      </c>
      <c r="M48" s="204">
        <v>2017</v>
      </c>
      <c r="N48" s="204">
        <v>2018</v>
      </c>
      <c r="O48" s="204">
        <v>2019</v>
      </c>
      <c r="P48" s="204">
        <v>2020</v>
      </c>
      <c r="Q48" s="204">
        <v>2021</v>
      </c>
      <c r="R48" s="204">
        <v>2022</v>
      </c>
      <c r="S48" s="204">
        <v>2023</v>
      </c>
      <c r="T48" s="204">
        <v>2024</v>
      </c>
      <c r="U48" s="204" t="s">
        <v>397</v>
      </c>
      <c r="V48" s="209">
        <f>D48</f>
        <v>2008</v>
      </c>
      <c r="W48" s="204">
        <f>E48</f>
        <v>2009</v>
      </c>
      <c r="X48" s="204">
        <f t="shared" ref="X48" si="70">F48</f>
        <v>2010</v>
      </c>
      <c r="Y48" s="204">
        <f t="shared" ref="Y48" si="71">G48</f>
        <v>2011</v>
      </c>
      <c r="Z48" s="204">
        <f t="shared" ref="Z48" si="72">H48</f>
        <v>2012</v>
      </c>
      <c r="AA48" s="204">
        <f t="shared" ref="AA48" si="73">I48</f>
        <v>2013</v>
      </c>
      <c r="AB48" s="204">
        <f t="shared" ref="AB48" si="74">J48</f>
        <v>2014</v>
      </c>
      <c r="AC48" s="204">
        <f t="shared" ref="AC48" si="75">K48</f>
        <v>2015</v>
      </c>
      <c r="AD48" s="204">
        <f t="shared" ref="AD48" si="76">L48</f>
        <v>2016</v>
      </c>
      <c r="AE48" s="204">
        <f t="shared" ref="AE48" si="77">M48</f>
        <v>2017</v>
      </c>
      <c r="AF48" s="204">
        <f t="shared" ref="AF48" si="78">N48</f>
        <v>2018</v>
      </c>
      <c r="AG48" s="204">
        <f t="shared" ref="AG48" si="79">O48</f>
        <v>2019</v>
      </c>
      <c r="AH48" s="204">
        <f t="shared" ref="AH48" si="80">P48</f>
        <v>2020</v>
      </c>
      <c r="AI48" s="204">
        <f t="shared" ref="AI48" si="81">Q48</f>
        <v>2021</v>
      </c>
      <c r="AJ48" s="204">
        <f t="shared" ref="AJ48" si="82">R48</f>
        <v>2022</v>
      </c>
      <c r="AK48" s="204">
        <f t="shared" ref="AK48" si="83">S48</f>
        <v>2023</v>
      </c>
      <c r="AL48" s="204">
        <f t="shared" ref="AL48" si="84">T48</f>
        <v>2024</v>
      </c>
      <c r="AM48" s="204" t="str">
        <f>U48</f>
        <v>2025***</v>
      </c>
      <c r="AN48" s="209">
        <f>D48</f>
        <v>2008</v>
      </c>
      <c r="AO48" s="204">
        <f>E48</f>
        <v>2009</v>
      </c>
      <c r="AP48" s="204">
        <f t="shared" ref="AP48" si="85">F48</f>
        <v>2010</v>
      </c>
      <c r="AQ48" s="204">
        <f t="shared" ref="AQ48" si="86">G48</f>
        <v>2011</v>
      </c>
      <c r="AR48" s="204">
        <f t="shared" ref="AR48" si="87">H48</f>
        <v>2012</v>
      </c>
      <c r="AS48" s="204">
        <f t="shared" ref="AS48" si="88">I48</f>
        <v>2013</v>
      </c>
      <c r="AT48" s="204">
        <f t="shared" ref="AT48" si="89">J48</f>
        <v>2014</v>
      </c>
      <c r="AU48" s="204">
        <f t="shared" ref="AU48" si="90">K48</f>
        <v>2015</v>
      </c>
      <c r="AV48" s="204">
        <f t="shared" ref="AV48" si="91">L48</f>
        <v>2016</v>
      </c>
      <c r="AW48" s="204">
        <f t="shared" ref="AW48" si="92">M48</f>
        <v>2017</v>
      </c>
      <c r="AX48" s="204">
        <f t="shared" ref="AX48" si="93">N48</f>
        <v>2018</v>
      </c>
      <c r="AY48" s="204">
        <f t="shared" ref="AY48" si="94">O48</f>
        <v>2019</v>
      </c>
      <c r="AZ48" s="204">
        <f t="shared" ref="AZ48" si="95">P48</f>
        <v>2020</v>
      </c>
      <c r="BA48" s="204">
        <f t="shared" ref="BA48" si="96">Q48</f>
        <v>2021</v>
      </c>
      <c r="BB48" s="204">
        <f t="shared" ref="BB48" si="97">R48</f>
        <v>2022</v>
      </c>
      <c r="BC48" s="204">
        <f t="shared" ref="BC48" si="98">S48</f>
        <v>2023</v>
      </c>
      <c r="BD48" s="204">
        <f t="shared" ref="BD48" si="99">T48</f>
        <v>2024</v>
      </c>
      <c r="BE48" s="210" t="str">
        <f>U48</f>
        <v>2025***</v>
      </c>
      <c r="BF48" s="209">
        <f>D48</f>
        <v>2008</v>
      </c>
      <c r="BG48" s="204">
        <f>E48</f>
        <v>2009</v>
      </c>
      <c r="BH48" s="204">
        <f t="shared" ref="BH48" si="100">F48</f>
        <v>2010</v>
      </c>
      <c r="BI48" s="204">
        <f t="shared" ref="BI48" si="101">G48</f>
        <v>2011</v>
      </c>
      <c r="BJ48" s="204">
        <f t="shared" ref="BJ48" si="102">H48</f>
        <v>2012</v>
      </c>
      <c r="BK48" s="204">
        <f t="shared" ref="BK48" si="103">I48</f>
        <v>2013</v>
      </c>
      <c r="BL48" s="204">
        <f t="shared" ref="BL48" si="104">J48</f>
        <v>2014</v>
      </c>
      <c r="BM48" s="204">
        <f t="shared" ref="BM48" si="105">K48</f>
        <v>2015</v>
      </c>
      <c r="BN48" s="204">
        <f t="shared" ref="BN48" si="106">L48</f>
        <v>2016</v>
      </c>
      <c r="BO48" s="204">
        <f t="shared" ref="BO48" si="107">M48</f>
        <v>2017</v>
      </c>
      <c r="BP48" s="204">
        <f t="shared" ref="BP48" si="108">N48</f>
        <v>2018</v>
      </c>
      <c r="BQ48" s="204">
        <f t="shared" ref="BQ48" si="109">O48</f>
        <v>2019</v>
      </c>
      <c r="BR48" s="204">
        <f t="shared" ref="BR48" si="110">P48</f>
        <v>2020</v>
      </c>
      <c r="BS48" s="204">
        <f t="shared" ref="BS48" si="111">Q48</f>
        <v>2021</v>
      </c>
      <c r="BT48" s="204">
        <f t="shared" ref="BT48" si="112">R48</f>
        <v>2022</v>
      </c>
      <c r="BU48" s="204">
        <f t="shared" ref="BU48" si="113">S48</f>
        <v>2023</v>
      </c>
      <c r="BV48" s="204">
        <f t="shared" ref="BV48" si="114">T48</f>
        <v>2024</v>
      </c>
      <c r="BW48" s="204" t="str">
        <f>U48</f>
        <v>2025***</v>
      </c>
      <c r="BX48" s="209">
        <f>D48</f>
        <v>2008</v>
      </c>
      <c r="BY48" s="204">
        <f>E48</f>
        <v>2009</v>
      </c>
      <c r="BZ48" s="204">
        <f t="shared" ref="BZ48" si="115">F48</f>
        <v>2010</v>
      </c>
      <c r="CA48" s="204">
        <f t="shared" ref="CA48" si="116">G48</f>
        <v>2011</v>
      </c>
      <c r="CB48" s="204">
        <f t="shared" ref="CB48" si="117">H48</f>
        <v>2012</v>
      </c>
      <c r="CC48" s="204">
        <f t="shared" ref="CC48" si="118">I48</f>
        <v>2013</v>
      </c>
      <c r="CD48" s="204">
        <f t="shared" ref="CD48" si="119">J48</f>
        <v>2014</v>
      </c>
      <c r="CE48" s="204">
        <f t="shared" ref="CE48" si="120">K48</f>
        <v>2015</v>
      </c>
      <c r="CF48" s="204">
        <f t="shared" ref="CF48" si="121">L48</f>
        <v>2016</v>
      </c>
      <c r="CG48" s="204">
        <f t="shared" ref="CG48" si="122">M48</f>
        <v>2017</v>
      </c>
      <c r="CH48" s="204">
        <f t="shared" ref="CH48" si="123">N48</f>
        <v>2018</v>
      </c>
      <c r="CI48" s="204">
        <f t="shared" ref="CI48" si="124">O48</f>
        <v>2019</v>
      </c>
      <c r="CJ48" s="204">
        <f t="shared" ref="CJ48" si="125">P48</f>
        <v>2020</v>
      </c>
      <c r="CK48" s="204">
        <f t="shared" ref="CK48" si="126">Q48</f>
        <v>2021</v>
      </c>
      <c r="CL48" s="204">
        <f t="shared" ref="CL48" si="127">R48</f>
        <v>2022</v>
      </c>
      <c r="CM48" s="204">
        <f t="shared" ref="CM48" si="128">S48</f>
        <v>2023</v>
      </c>
      <c r="CN48" s="204">
        <f t="shared" ref="CN48" si="129">T48</f>
        <v>2024</v>
      </c>
      <c r="CO48" s="210" t="str">
        <f>U48</f>
        <v>2025***</v>
      </c>
    </row>
    <row r="49" spans="2:93" ht="15.75" customHeight="1" x14ac:dyDescent="0.25">
      <c r="B49" s="124" t="s">
        <v>91</v>
      </c>
      <c r="C49" s="125" t="s">
        <v>22</v>
      </c>
      <c r="D49" s="140">
        <v>8904.75</v>
      </c>
      <c r="E49" s="152">
        <v>8570.91</v>
      </c>
      <c r="F49" s="152">
        <v>8787.2000000000007</v>
      </c>
      <c r="G49" s="152">
        <v>8769.77</v>
      </c>
      <c r="H49" s="152">
        <v>8620.7000000000007</v>
      </c>
      <c r="I49" s="152">
        <v>8597.07</v>
      </c>
      <c r="J49" s="152">
        <v>8578.58</v>
      </c>
      <c r="K49" s="152">
        <v>8561.02</v>
      </c>
      <c r="L49" s="152">
        <v>8389</v>
      </c>
      <c r="M49" s="152">
        <v>8441.14</v>
      </c>
      <c r="N49" s="152">
        <v>8069.2</v>
      </c>
      <c r="O49" s="152">
        <v>8123.81</v>
      </c>
      <c r="P49" s="152">
        <v>8151.18</v>
      </c>
      <c r="Q49" s="152">
        <v>8029.52</v>
      </c>
      <c r="R49" s="152">
        <v>7934.48</v>
      </c>
      <c r="S49" s="152">
        <v>7784.68</v>
      </c>
      <c r="T49" s="152">
        <v>8211.16</v>
      </c>
      <c r="U49" s="153">
        <v>8344.4</v>
      </c>
      <c r="V49" s="152">
        <f>(D49*1000)/BF49</f>
        <v>99.364517892810511</v>
      </c>
      <c r="W49" s="152">
        <f t="shared" ref="W49:X56" si="130">(D49*1000)/BF49</f>
        <v>99.364517892810511</v>
      </c>
      <c r="X49" s="152">
        <f t="shared" si="130"/>
        <v>91.546077928736224</v>
      </c>
      <c r="Y49" s="152">
        <f t="shared" ref="Y49:AG56" si="131">(F49*1000)/BI49</f>
        <v>89.218304210536999</v>
      </c>
      <c r="Z49" s="152">
        <f t="shared" si="131"/>
        <v>88.093238641500335</v>
      </c>
      <c r="AA49" s="152">
        <f t="shared" si="131"/>
        <v>81.235393893705236</v>
      </c>
      <c r="AB49" s="152">
        <f t="shared" si="131"/>
        <v>73.589300235394816</v>
      </c>
      <c r="AC49" s="152">
        <f t="shared" si="131"/>
        <v>71.030023018199287</v>
      </c>
      <c r="AD49" s="152">
        <f t="shared" si="131"/>
        <v>71.100093017075281</v>
      </c>
      <c r="AE49" s="152">
        <f t="shared" si="131"/>
        <v>67.152291374824898</v>
      </c>
      <c r="AF49" s="152">
        <f t="shared" si="131"/>
        <v>77.054259320115378</v>
      </c>
      <c r="AG49" s="152">
        <f t="shared" si="131"/>
        <v>68.201565326165962</v>
      </c>
      <c r="AH49" s="152">
        <f t="shared" ref="AH49:AM56" si="132">(P49*1000)/BR49</f>
        <v>70.676400967649641</v>
      </c>
      <c r="AI49" s="152">
        <f t="shared" si="132"/>
        <v>70.428825794454823</v>
      </c>
      <c r="AJ49" s="152">
        <f t="shared" si="132"/>
        <v>64.450328974088208</v>
      </c>
      <c r="AK49" s="152">
        <f t="shared" si="132"/>
        <v>67.163156668708538</v>
      </c>
      <c r="AL49" s="152">
        <f t="shared" si="132"/>
        <v>79.793596035178084</v>
      </c>
      <c r="AM49" s="152">
        <f t="shared" si="132"/>
        <v>81.864827477950342</v>
      </c>
      <c r="AN49" s="154">
        <f t="shared" ref="AN49:AN56" si="133">(D49*1000)/(BX49*1000)</f>
        <v>79.29430097951915</v>
      </c>
      <c r="AO49" s="152">
        <f t="shared" ref="AO49:AP56" si="134">(D49*1000)/(BX49*1000)</f>
        <v>79.29430097951915</v>
      </c>
      <c r="AP49" s="152">
        <f t="shared" si="134"/>
        <v>76.185866666666669</v>
      </c>
      <c r="AQ49" s="152">
        <f t="shared" ref="AQ49:AY56" si="135">(F49*1000)/(CA49*1000)</f>
        <v>68.757433489827861</v>
      </c>
      <c r="AR49" s="152">
        <f t="shared" si="135"/>
        <v>66.588990129081239</v>
      </c>
      <c r="AS49" s="152">
        <f t="shared" si="135"/>
        <v>64.963828183873403</v>
      </c>
      <c r="AT49" s="152">
        <f t="shared" si="135"/>
        <v>64.445802098950523</v>
      </c>
      <c r="AU49" s="152">
        <f t="shared" si="135"/>
        <v>64.792900302114802</v>
      </c>
      <c r="AV49" s="152">
        <f t="shared" si="135"/>
        <v>66.519191919191925</v>
      </c>
      <c r="AW49" s="152">
        <f t="shared" si="135"/>
        <v>63.843226788432268</v>
      </c>
      <c r="AX49" s="152">
        <f t="shared" si="135"/>
        <v>64.534709480122316</v>
      </c>
      <c r="AY49" s="152">
        <f t="shared" si="135"/>
        <v>60.083395383469842</v>
      </c>
      <c r="AZ49" s="152">
        <f t="shared" ref="AZ49:BE56" si="136">(P49*1000)/(CJ49*1000)</f>
        <v>59.28130909090909</v>
      </c>
      <c r="BA49" s="152">
        <f t="shared" si="136"/>
        <v>58.142795076031859</v>
      </c>
      <c r="BB49" s="152">
        <f t="shared" si="136"/>
        <v>57.330057803468208</v>
      </c>
      <c r="BC49" s="152">
        <f t="shared" si="136"/>
        <v>56.166522366522365</v>
      </c>
      <c r="BD49" s="152">
        <f t="shared" si="136"/>
        <v>63.751242236024837</v>
      </c>
      <c r="BE49" s="152">
        <f t="shared" si="136"/>
        <v>63.649122807017541</v>
      </c>
      <c r="BF49" s="154">
        <v>89617</v>
      </c>
      <c r="BG49" s="152">
        <v>93624</v>
      </c>
      <c r="BH49" s="152">
        <v>94008</v>
      </c>
      <c r="BI49" s="152">
        <v>98491</v>
      </c>
      <c r="BJ49" s="152">
        <v>99551</v>
      </c>
      <c r="BK49" s="152">
        <v>106120</v>
      </c>
      <c r="BL49" s="152">
        <v>116825</v>
      </c>
      <c r="BM49" s="152">
        <v>120774</v>
      </c>
      <c r="BN49" s="152">
        <v>120408</v>
      </c>
      <c r="BO49" s="152">
        <v>124925</v>
      </c>
      <c r="BP49" s="152">
        <v>109548</v>
      </c>
      <c r="BQ49" s="152">
        <v>118314</v>
      </c>
      <c r="BR49" s="152">
        <v>115331</v>
      </c>
      <c r="BS49" s="152">
        <v>114009</v>
      </c>
      <c r="BT49" s="152">
        <v>123110</v>
      </c>
      <c r="BU49" s="152">
        <v>115907</v>
      </c>
      <c r="BV49" s="164">
        <v>102905</v>
      </c>
      <c r="BW49" s="152">
        <v>101929</v>
      </c>
      <c r="BX49" s="154">
        <v>112.3</v>
      </c>
      <c r="BY49" s="152">
        <v>112.5</v>
      </c>
      <c r="BZ49" s="152">
        <v>116.7</v>
      </c>
      <c r="CA49" s="152">
        <v>127.8</v>
      </c>
      <c r="CB49" s="152">
        <v>131.69999999999999</v>
      </c>
      <c r="CC49" s="152">
        <v>132.69999999999999</v>
      </c>
      <c r="CD49" s="152">
        <v>133.4</v>
      </c>
      <c r="CE49" s="152">
        <v>132.4</v>
      </c>
      <c r="CF49" s="152">
        <v>128.69999999999999</v>
      </c>
      <c r="CG49" s="152">
        <v>131.4</v>
      </c>
      <c r="CH49" s="152">
        <v>130.80000000000001</v>
      </c>
      <c r="CI49" s="152">
        <v>134.30000000000001</v>
      </c>
      <c r="CJ49" s="152">
        <v>137.5</v>
      </c>
      <c r="CK49" s="152">
        <v>138.1</v>
      </c>
      <c r="CL49" s="152">
        <v>138.4</v>
      </c>
      <c r="CM49" s="152">
        <v>138.6</v>
      </c>
      <c r="CN49" s="152">
        <v>128.80000000000001</v>
      </c>
      <c r="CO49" s="208">
        <v>131.1</v>
      </c>
    </row>
    <row r="50" spans="2:93" ht="15.75" customHeight="1" x14ac:dyDescent="0.25">
      <c r="B50" s="124" t="s">
        <v>92</v>
      </c>
      <c r="C50" s="126" t="s">
        <v>23</v>
      </c>
      <c r="D50" s="140">
        <v>779.14</v>
      </c>
      <c r="E50" s="152">
        <v>645.05999999999995</v>
      </c>
      <c r="F50" s="152">
        <v>881.95</v>
      </c>
      <c r="G50" s="152">
        <v>888.8</v>
      </c>
      <c r="H50" s="152">
        <v>911.08</v>
      </c>
      <c r="I50" s="152">
        <v>882.87</v>
      </c>
      <c r="J50" s="152">
        <v>938.24</v>
      </c>
      <c r="K50" s="152">
        <v>921.65</v>
      </c>
      <c r="L50" s="152">
        <v>923.93</v>
      </c>
      <c r="M50" s="152">
        <v>935.34</v>
      </c>
      <c r="N50" s="152">
        <v>885.68</v>
      </c>
      <c r="O50" s="152">
        <v>901.76</v>
      </c>
      <c r="P50" s="152">
        <v>900.33</v>
      </c>
      <c r="Q50" s="152">
        <v>891.22</v>
      </c>
      <c r="R50" s="152">
        <v>830.15</v>
      </c>
      <c r="S50" s="152">
        <v>801.07</v>
      </c>
      <c r="T50" s="152">
        <v>840.66</v>
      </c>
      <c r="U50" s="153">
        <v>896.06</v>
      </c>
      <c r="V50" s="152">
        <f t="shared" ref="V50:V56" si="137">(D50*1000)/BF50</f>
        <v>19.485807177691633</v>
      </c>
      <c r="W50" s="152">
        <f t="shared" si="130"/>
        <v>19.485807177691633</v>
      </c>
      <c r="X50" s="152">
        <f t="shared" si="130"/>
        <v>18.443459614010006</v>
      </c>
      <c r="Y50" s="152">
        <f t="shared" si="131"/>
        <v>21.989926945420997</v>
      </c>
      <c r="Z50" s="152">
        <f t="shared" si="131"/>
        <v>23.290183952623028</v>
      </c>
      <c r="AA50" s="152">
        <f t="shared" si="131"/>
        <v>26.49181471896717</v>
      </c>
      <c r="AB50" s="152">
        <f t="shared" si="131"/>
        <v>27.795548279444638</v>
      </c>
      <c r="AC50" s="152">
        <f t="shared" si="131"/>
        <v>28.194849295309073</v>
      </c>
      <c r="AD50" s="152">
        <f t="shared" si="131"/>
        <v>26.633434474786881</v>
      </c>
      <c r="AE50" s="152">
        <f t="shared" si="131"/>
        <v>23.903189920575375</v>
      </c>
      <c r="AF50" s="152">
        <f t="shared" si="131"/>
        <v>23.498643352426893</v>
      </c>
      <c r="AG50" s="152">
        <f t="shared" si="131"/>
        <v>22.309881861004055</v>
      </c>
      <c r="AH50" s="152">
        <f t="shared" si="132"/>
        <v>22.53134462824395</v>
      </c>
      <c r="AI50" s="152">
        <f t="shared" si="132"/>
        <v>21.147521533825309</v>
      </c>
      <c r="AJ50" s="152">
        <f t="shared" si="132"/>
        <v>23.971297392509602</v>
      </c>
      <c r="AK50" s="152">
        <f t="shared" si="132"/>
        <v>24.951565176763744</v>
      </c>
      <c r="AL50" s="152">
        <f t="shared" si="132"/>
        <v>30.113913168075655</v>
      </c>
      <c r="AM50" s="152">
        <f t="shared" si="132"/>
        <v>26.086931206148652</v>
      </c>
      <c r="AN50" s="154">
        <f t="shared" si="133"/>
        <v>84.689130434782612</v>
      </c>
      <c r="AO50" s="152">
        <f t="shared" si="134"/>
        <v>84.689130434782612</v>
      </c>
      <c r="AP50" s="152">
        <f t="shared" si="134"/>
        <v>76.792857142857144</v>
      </c>
      <c r="AQ50" s="152">
        <f t="shared" si="135"/>
        <v>94.833333333333329</v>
      </c>
      <c r="AR50" s="152">
        <f t="shared" si="135"/>
        <v>92.583333333333329</v>
      </c>
      <c r="AS50" s="152">
        <f t="shared" si="135"/>
        <v>92.028282828282826</v>
      </c>
      <c r="AT50" s="152">
        <f t="shared" si="135"/>
        <v>88.287000000000006</v>
      </c>
      <c r="AU50" s="152">
        <f t="shared" si="135"/>
        <v>100.88602150537635</v>
      </c>
      <c r="AV50" s="152">
        <f t="shared" si="135"/>
        <v>100.17934782608695</v>
      </c>
      <c r="AW50" s="152">
        <f t="shared" si="135"/>
        <v>100.42717391304348</v>
      </c>
      <c r="AX50" s="152">
        <f t="shared" si="135"/>
        <v>97.431250000000006</v>
      </c>
      <c r="AY50" s="152">
        <f t="shared" si="135"/>
        <v>91.307216494845363</v>
      </c>
      <c r="AZ50" s="152">
        <f t="shared" si="136"/>
        <v>90.033000000000001</v>
      </c>
      <c r="BA50" s="152">
        <f t="shared" si="136"/>
        <v>84.878095238095241</v>
      </c>
      <c r="BB50" s="152">
        <f t="shared" si="136"/>
        <v>77.584112149532714</v>
      </c>
      <c r="BC50" s="152">
        <f t="shared" si="136"/>
        <v>74.866355140186911</v>
      </c>
      <c r="BD50" s="152">
        <f t="shared" si="136"/>
        <v>76.423636363636362</v>
      </c>
      <c r="BE50" s="152">
        <f t="shared" si="136"/>
        <v>80.005357142857136</v>
      </c>
      <c r="BF50" s="154">
        <v>39985</v>
      </c>
      <c r="BG50" s="152">
        <v>34975</v>
      </c>
      <c r="BH50" s="152">
        <v>41708</v>
      </c>
      <c r="BI50" s="152">
        <v>40107</v>
      </c>
      <c r="BJ50" s="152">
        <v>38162</v>
      </c>
      <c r="BK50" s="152">
        <v>34391</v>
      </c>
      <c r="BL50" s="152">
        <v>31763</v>
      </c>
      <c r="BM50" s="152">
        <v>33277</v>
      </c>
      <c r="BN50" s="152">
        <v>34605</v>
      </c>
      <c r="BO50" s="152">
        <v>38653</v>
      </c>
      <c r="BP50" s="152">
        <v>39804</v>
      </c>
      <c r="BQ50" s="152">
        <v>39699</v>
      </c>
      <c r="BR50" s="152">
        <v>39959</v>
      </c>
      <c r="BS50" s="152">
        <v>42143</v>
      </c>
      <c r="BT50" s="152">
        <v>34631</v>
      </c>
      <c r="BU50" s="152">
        <v>32105</v>
      </c>
      <c r="BV50" s="152">
        <v>27916</v>
      </c>
      <c r="BW50" s="152">
        <v>34349</v>
      </c>
      <c r="BX50" s="154">
        <v>9.1999999999999993</v>
      </c>
      <c r="BY50" s="152">
        <v>8.4</v>
      </c>
      <c r="BZ50" s="152">
        <v>8.8000000000000007</v>
      </c>
      <c r="CA50" s="152">
        <v>9.3000000000000007</v>
      </c>
      <c r="CB50" s="152">
        <v>9.6</v>
      </c>
      <c r="CC50" s="152">
        <v>9.9</v>
      </c>
      <c r="CD50" s="152">
        <v>10</v>
      </c>
      <c r="CE50" s="152">
        <v>9.3000000000000007</v>
      </c>
      <c r="CF50" s="152">
        <v>9.1999999999999993</v>
      </c>
      <c r="CG50" s="152">
        <v>9.1999999999999993</v>
      </c>
      <c r="CH50" s="152">
        <v>9.6</v>
      </c>
      <c r="CI50" s="152">
        <v>9.6999999999999993</v>
      </c>
      <c r="CJ50" s="152">
        <v>10</v>
      </c>
      <c r="CK50" s="152">
        <v>10.5</v>
      </c>
      <c r="CL50" s="152">
        <v>10.7</v>
      </c>
      <c r="CM50" s="152">
        <v>10.7</v>
      </c>
      <c r="CN50" s="152">
        <v>11</v>
      </c>
      <c r="CO50" s="153">
        <v>11.2</v>
      </c>
    </row>
    <row r="51" spans="2:93" ht="15.75" customHeight="1" x14ac:dyDescent="0.25">
      <c r="B51" s="124" t="s">
        <v>93</v>
      </c>
      <c r="C51" s="126" t="s">
        <v>0</v>
      </c>
      <c r="D51" s="140">
        <v>18298.169999999998</v>
      </c>
      <c r="E51" s="152">
        <v>14609.42</v>
      </c>
      <c r="F51" s="152">
        <v>17623.5</v>
      </c>
      <c r="G51" s="152">
        <v>16619.669999999998</v>
      </c>
      <c r="H51" s="152">
        <v>15839.02</v>
      </c>
      <c r="I51" s="152">
        <v>14856.5</v>
      </c>
      <c r="J51" s="152">
        <v>14716.15</v>
      </c>
      <c r="K51" s="152">
        <v>14990.41</v>
      </c>
      <c r="L51" s="152">
        <v>15266.46</v>
      </c>
      <c r="M51" s="152">
        <v>15057.3</v>
      </c>
      <c r="N51" s="152">
        <v>15078.84</v>
      </c>
      <c r="O51" s="152">
        <v>15080.19</v>
      </c>
      <c r="P51" s="152">
        <v>13087.26</v>
      </c>
      <c r="Q51" s="152">
        <v>14276.79</v>
      </c>
      <c r="R51" s="152">
        <v>13896.67</v>
      </c>
      <c r="S51" s="152">
        <v>13634.6</v>
      </c>
      <c r="T51" s="152">
        <v>13636.28</v>
      </c>
      <c r="U51" s="153">
        <v>13254.1</v>
      </c>
      <c r="V51" s="152">
        <f t="shared" si="137"/>
        <v>23.856681321088285</v>
      </c>
      <c r="W51" s="152">
        <f t="shared" si="130"/>
        <v>23.856681321088285</v>
      </c>
      <c r="X51" s="152">
        <f t="shared" si="130"/>
        <v>24.373894705933385</v>
      </c>
      <c r="Y51" s="152">
        <f t="shared" si="131"/>
        <v>22.680795806559136</v>
      </c>
      <c r="Z51" s="152">
        <f t="shared" si="131"/>
        <v>23.021101710410395</v>
      </c>
      <c r="AA51" s="152">
        <f t="shared" si="131"/>
        <v>22.886640541915199</v>
      </c>
      <c r="AB51" s="152">
        <f t="shared" si="131"/>
        <v>21.906296816203273</v>
      </c>
      <c r="AC51" s="152">
        <f t="shared" si="131"/>
        <v>20.331537739928628</v>
      </c>
      <c r="AD51" s="152">
        <f t="shared" si="131"/>
        <v>20.326034782467207</v>
      </c>
      <c r="AE51" s="152">
        <f t="shared" si="131"/>
        <v>20.098104652861977</v>
      </c>
      <c r="AF51" s="152">
        <f t="shared" si="131"/>
        <v>19.197340959248695</v>
      </c>
      <c r="AG51" s="152">
        <f t="shared" si="131"/>
        <v>19.442268267209922</v>
      </c>
      <c r="AH51" s="152">
        <f t="shared" si="132"/>
        <v>18.029409657741457</v>
      </c>
      <c r="AI51" s="152">
        <f t="shared" si="132"/>
        <v>17.267984876230379</v>
      </c>
      <c r="AJ51" s="152">
        <f t="shared" si="132"/>
        <v>15.632977963468562</v>
      </c>
      <c r="AK51" s="152">
        <f t="shared" si="132"/>
        <v>16.862963837868389</v>
      </c>
      <c r="AL51" s="152">
        <f t="shared" si="132"/>
        <v>16.968356084267636</v>
      </c>
      <c r="AM51" s="152">
        <f t="shared" si="132"/>
        <v>16.567065861527173</v>
      </c>
      <c r="AN51" s="154">
        <f t="shared" si="133"/>
        <v>28.277190542420026</v>
      </c>
      <c r="AO51" s="152">
        <f t="shared" si="134"/>
        <v>28.277190542420026</v>
      </c>
      <c r="AP51" s="152">
        <f t="shared" si="134"/>
        <v>24.943520573672529</v>
      </c>
      <c r="AQ51" s="152">
        <f t="shared" si="135"/>
        <v>30.254935622317596</v>
      </c>
      <c r="AR51" s="152">
        <f t="shared" si="135"/>
        <v>29.10115566450709</v>
      </c>
      <c r="AS51" s="152">
        <f t="shared" si="135"/>
        <v>28.349776266332558</v>
      </c>
      <c r="AT51" s="152">
        <f t="shared" si="135"/>
        <v>26.91394927536232</v>
      </c>
      <c r="AU51" s="152">
        <f t="shared" si="135"/>
        <v>27.146559675336654</v>
      </c>
      <c r="AV51" s="152">
        <f t="shared" si="135"/>
        <v>28.124596622889307</v>
      </c>
      <c r="AW51" s="152">
        <f t="shared" si="135"/>
        <v>27.970795163063393</v>
      </c>
      <c r="AX51" s="152">
        <f t="shared" si="135"/>
        <v>26.945776664280601</v>
      </c>
      <c r="AY51" s="152">
        <f t="shared" si="135"/>
        <v>27.095849056603775</v>
      </c>
      <c r="AZ51" s="152">
        <f t="shared" si="136"/>
        <v>23.951793557833088</v>
      </c>
      <c r="BA51" s="152">
        <f t="shared" si="136"/>
        <v>25.89189336235038</v>
      </c>
      <c r="BB51" s="152">
        <f t="shared" si="136"/>
        <v>24.470276457122733</v>
      </c>
      <c r="BC51" s="152">
        <f t="shared" si="136"/>
        <v>23.745384883315918</v>
      </c>
      <c r="BD51" s="152">
        <f t="shared" si="136"/>
        <v>23.781444018137424</v>
      </c>
      <c r="BE51" s="152">
        <f t="shared" si="136"/>
        <v>23.347014268099347</v>
      </c>
      <c r="BF51" s="154">
        <v>767004</v>
      </c>
      <c r="BG51" s="152">
        <v>599388</v>
      </c>
      <c r="BH51" s="152">
        <v>735473</v>
      </c>
      <c r="BI51" s="152">
        <v>777023</v>
      </c>
      <c r="BJ51" s="152">
        <v>721932</v>
      </c>
      <c r="BK51" s="152">
        <v>692064</v>
      </c>
      <c r="BL51" s="152">
        <v>678184</v>
      </c>
      <c r="BM51" s="152">
        <v>723809</v>
      </c>
      <c r="BN51" s="152">
        <v>737498</v>
      </c>
      <c r="BO51" s="152">
        <v>759597</v>
      </c>
      <c r="BP51" s="152">
        <v>784343</v>
      </c>
      <c r="BQ51" s="152">
        <v>775570</v>
      </c>
      <c r="BR51" s="152">
        <v>725884</v>
      </c>
      <c r="BS51" s="152">
        <v>826778</v>
      </c>
      <c r="BT51" s="152">
        <v>888933</v>
      </c>
      <c r="BU51" s="152">
        <v>808553</v>
      </c>
      <c r="BV51" s="152">
        <v>803630</v>
      </c>
      <c r="BW51" s="152">
        <v>800027</v>
      </c>
      <c r="BX51" s="154">
        <v>647.1</v>
      </c>
      <c r="BY51" s="152">
        <v>585.70000000000005</v>
      </c>
      <c r="BZ51" s="152">
        <v>574.4</v>
      </c>
      <c r="CA51" s="152">
        <v>582.5</v>
      </c>
      <c r="CB51" s="152">
        <v>571.1</v>
      </c>
      <c r="CC51" s="152">
        <v>558.70000000000005</v>
      </c>
      <c r="CD51" s="152">
        <v>552</v>
      </c>
      <c r="CE51" s="152">
        <v>542.1</v>
      </c>
      <c r="CF51" s="152">
        <v>533</v>
      </c>
      <c r="CG51" s="152">
        <v>545.79999999999995</v>
      </c>
      <c r="CH51" s="152">
        <v>558.79999999999995</v>
      </c>
      <c r="CI51" s="152">
        <v>556.5</v>
      </c>
      <c r="CJ51" s="152">
        <v>546.4</v>
      </c>
      <c r="CK51" s="152">
        <v>551.4</v>
      </c>
      <c r="CL51" s="152">
        <v>567.9</v>
      </c>
      <c r="CM51" s="152">
        <v>574.20000000000005</v>
      </c>
      <c r="CN51" s="152">
        <v>573.4</v>
      </c>
      <c r="CO51" s="153">
        <v>567.70000000000005</v>
      </c>
    </row>
    <row r="52" spans="2:93" ht="15.75" customHeight="1" x14ac:dyDescent="0.25">
      <c r="B52" s="124" t="s">
        <v>94</v>
      </c>
      <c r="C52" s="126" t="s">
        <v>28</v>
      </c>
      <c r="D52" s="140">
        <v>10368.66</v>
      </c>
      <c r="E52" s="152">
        <v>10608.22</v>
      </c>
      <c r="F52" s="152">
        <v>13062.98</v>
      </c>
      <c r="G52" s="152">
        <v>10804.05</v>
      </c>
      <c r="H52" s="152">
        <v>10083.799999999999</v>
      </c>
      <c r="I52" s="152">
        <v>9597.98</v>
      </c>
      <c r="J52" s="152">
        <v>8493.98</v>
      </c>
      <c r="K52" s="152">
        <v>8211.0300000000007</v>
      </c>
      <c r="L52" s="152">
        <v>8706.24</v>
      </c>
      <c r="M52" s="152">
        <v>8263.44</v>
      </c>
      <c r="N52" s="152">
        <v>8363.0300000000007</v>
      </c>
      <c r="O52" s="152">
        <v>7190.58</v>
      </c>
      <c r="P52" s="152">
        <v>6748.49</v>
      </c>
      <c r="Q52" s="152">
        <v>7390.76</v>
      </c>
      <c r="R52" s="152">
        <v>7023.14</v>
      </c>
      <c r="S52" s="152">
        <v>6584.13</v>
      </c>
      <c r="T52" s="152">
        <v>6522.68</v>
      </c>
      <c r="U52" s="153">
        <v>6521.01</v>
      </c>
      <c r="V52" s="152">
        <f t="shared" si="137"/>
        <v>54.937372838250255</v>
      </c>
      <c r="W52" s="152">
        <f t="shared" si="130"/>
        <v>54.937372838250255</v>
      </c>
      <c r="X52" s="152">
        <f t="shared" si="130"/>
        <v>57.404098507026553</v>
      </c>
      <c r="Y52" s="152">
        <f t="shared" si="131"/>
        <v>68.811921869403065</v>
      </c>
      <c r="Z52" s="152">
        <f t="shared" si="131"/>
        <v>50.278522365555368</v>
      </c>
      <c r="AA52" s="152">
        <f t="shared" si="131"/>
        <v>49.8098258300979</v>
      </c>
      <c r="AB52" s="152">
        <f t="shared" si="131"/>
        <v>46.075906830270561</v>
      </c>
      <c r="AC52" s="152">
        <f t="shared" si="131"/>
        <v>39.031964561429305</v>
      </c>
      <c r="AD52" s="152">
        <f t="shared" si="131"/>
        <v>40.313185815073574</v>
      </c>
      <c r="AE52" s="152">
        <f t="shared" si="131"/>
        <v>44.396713938225709</v>
      </c>
      <c r="AF52" s="152">
        <f t="shared" si="131"/>
        <v>47.00718466815708</v>
      </c>
      <c r="AG52" s="152">
        <f t="shared" si="131"/>
        <v>40.92623223583761</v>
      </c>
      <c r="AH52" s="152">
        <f t="shared" si="132"/>
        <v>26.85805822537958</v>
      </c>
      <c r="AI52" s="152">
        <f t="shared" si="132"/>
        <v>34.445480136462777</v>
      </c>
      <c r="AJ52" s="152">
        <f t="shared" si="132"/>
        <v>38.453460359176525</v>
      </c>
      <c r="AK52" s="152">
        <f t="shared" si="132"/>
        <v>32.323791195573733</v>
      </c>
      <c r="AL52" s="152">
        <f t="shared" si="132"/>
        <v>33.538388762057544</v>
      </c>
      <c r="AM52" s="152">
        <f t="shared" si="132"/>
        <v>34.432194395602657</v>
      </c>
      <c r="AN52" s="154">
        <f t="shared" si="133"/>
        <v>211.17433808553972</v>
      </c>
      <c r="AO52" s="152">
        <f t="shared" si="134"/>
        <v>211.17433808553972</v>
      </c>
      <c r="AP52" s="152">
        <f t="shared" si="134"/>
        <v>211.31912350597611</v>
      </c>
      <c r="AQ52" s="152">
        <f t="shared" si="135"/>
        <v>257.65246548323472</v>
      </c>
      <c r="AR52" s="152">
        <f t="shared" si="135"/>
        <v>210.1955252918288</v>
      </c>
      <c r="AS52" s="152">
        <f t="shared" si="135"/>
        <v>191.34345351043643</v>
      </c>
      <c r="AT52" s="152">
        <f t="shared" si="135"/>
        <v>179.73745318352059</v>
      </c>
      <c r="AU52" s="152">
        <f t="shared" si="135"/>
        <v>158.17467411545624</v>
      </c>
      <c r="AV52" s="152">
        <f t="shared" si="135"/>
        <v>152.33821892393323</v>
      </c>
      <c r="AW52" s="152">
        <f t="shared" si="135"/>
        <v>158.29527272727273</v>
      </c>
      <c r="AX52" s="152">
        <f t="shared" si="135"/>
        <v>147.82540250447229</v>
      </c>
      <c r="AY52" s="152">
        <f t="shared" si="135"/>
        <v>146.97768014059756</v>
      </c>
      <c r="AZ52" s="152">
        <f t="shared" si="136"/>
        <v>114.96575809199318</v>
      </c>
      <c r="BA52" s="152">
        <f t="shared" si="136"/>
        <v>123.59130434782608</v>
      </c>
      <c r="BB52" s="152">
        <f t="shared" si="136"/>
        <v>116.46998341625208</v>
      </c>
      <c r="BC52" s="152">
        <f t="shared" si="136"/>
        <v>105.01004784688995</v>
      </c>
      <c r="BD52" s="152">
        <f t="shared" si="136"/>
        <v>99.128875379939217</v>
      </c>
      <c r="BE52" s="152">
        <f t="shared" si="136"/>
        <v>96.464644970414199</v>
      </c>
      <c r="BF52" s="154">
        <v>188736</v>
      </c>
      <c r="BG52" s="152">
        <v>184799</v>
      </c>
      <c r="BH52" s="152">
        <v>184935</v>
      </c>
      <c r="BI52" s="152">
        <v>189836</v>
      </c>
      <c r="BJ52" s="152">
        <v>214884</v>
      </c>
      <c r="BK52" s="152">
        <v>202446</v>
      </c>
      <c r="BL52" s="152">
        <v>208308</v>
      </c>
      <c r="BM52" s="152">
        <v>217616</v>
      </c>
      <c r="BN52" s="152">
        <v>203681</v>
      </c>
      <c r="BO52" s="152">
        <v>196101</v>
      </c>
      <c r="BP52" s="152">
        <v>175791</v>
      </c>
      <c r="BQ52" s="152">
        <v>204344</v>
      </c>
      <c r="BR52" s="152">
        <v>251265</v>
      </c>
      <c r="BS52" s="152">
        <v>214564</v>
      </c>
      <c r="BT52" s="152">
        <v>182640</v>
      </c>
      <c r="BU52" s="152">
        <v>203693</v>
      </c>
      <c r="BV52" s="152">
        <v>194484</v>
      </c>
      <c r="BW52" s="152">
        <v>189387</v>
      </c>
      <c r="BX52" s="154">
        <v>49.1</v>
      </c>
      <c r="BY52" s="152">
        <v>50.2</v>
      </c>
      <c r="BZ52" s="152">
        <v>49.9</v>
      </c>
      <c r="CA52" s="152">
        <v>50.7</v>
      </c>
      <c r="CB52" s="152">
        <v>51.4</v>
      </c>
      <c r="CC52" s="152">
        <v>52.7</v>
      </c>
      <c r="CD52" s="152">
        <v>53.4</v>
      </c>
      <c r="CE52" s="152">
        <v>53.7</v>
      </c>
      <c r="CF52" s="152">
        <v>53.9</v>
      </c>
      <c r="CG52" s="152">
        <v>55</v>
      </c>
      <c r="CH52" s="152">
        <v>55.9</v>
      </c>
      <c r="CI52" s="152">
        <v>56.9</v>
      </c>
      <c r="CJ52" s="152">
        <v>58.7</v>
      </c>
      <c r="CK52" s="152">
        <v>59.8</v>
      </c>
      <c r="CL52" s="152">
        <v>60.3</v>
      </c>
      <c r="CM52" s="152">
        <v>62.7</v>
      </c>
      <c r="CN52" s="152">
        <v>65.8</v>
      </c>
      <c r="CO52" s="153">
        <v>67.599999999999994</v>
      </c>
    </row>
    <row r="53" spans="2:93" ht="15.75" customHeight="1" x14ac:dyDescent="0.25">
      <c r="B53" s="124" t="s">
        <v>95</v>
      </c>
      <c r="C53" s="126" t="s">
        <v>24</v>
      </c>
      <c r="D53" s="140">
        <v>1846.49</v>
      </c>
      <c r="E53" s="152">
        <v>1844.05</v>
      </c>
      <c r="F53" s="152">
        <v>1958.07</v>
      </c>
      <c r="G53" s="152">
        <v>1979.91</v>
      </c>
      <c r="H53" s="152">
        <v>1919.08</v>
      </c>
      <c r="I53" s="152">
        <v>1889.57</v>
      </c>
      <c r="J53" s="152">
        <v>1817.63</v>
      </c>
      <c r="K53" s="152">
        <v>1866.92</v>
      </c>
      <c r="L53" s="152">
        <v>1867.53</v>
      </c>
      <c r="M53" s="152">
        <v>1770.84</v>
      </c>
      <c r="N53" s="152">
        <v>1750.33</v>
      </c>
      <c r="O53" s="152">
        <v>1819.03</v>
      </c>
      <c r="P53" s="152">
        <v>1818.86</v>
      </c>
      <c r="Q53" s="152">
        <v>1898.73</v>
      </c>
      <c r="R53" s="152">
        <v>1707.55</v>
      </c>
      <c r="S53" s="152">
        <v>1629.26</v>
      </c>
      <c r="T53" s="152">
        <v>2187.11</v>
      </c>
      <c r="U53" s="153">
        <v>2069.64</v>
      </c>
      <c r="V53" s="152">
        <f t="shared" si="137"/>
        <v>5.9832474644373157</v>
      </c>
      <c r="W53" s="152">
        <f t="shared" si="130"/>
        <v>5.9832474644373157</v>
      </c>
      <c r="X53" s="152">
        <f t="shared" si="130"/>
        <v>5.8787055721859334</v>
      </c>
      <c r="Y53" s="152">
        <f t="shared" si="131"/>
        <v>6.105136799438772</v>
      </c>
      <c r="Z53" s="152">
        <f t="shared" si="131"/>
        <v>6.1956021741919534</v>
      </c>
      <c r="AA53" s="152">
        <f t="shared" si="131"/>
        <v>6.2567202329137368</v>
      </c>
      <c r="AB53" s="152">
        <f t="shared" si="131"/>
        <v>5.9764367270772052</v>
      </c>
      <c r="AC53" s="152">
        <f t="shared" si="131"/>
        <v>5.3902499058441844</v>
      </c>
      <c r="AD53" s="152">
        <f t="shared" si="131"/>
        <v>5.6487745839636911</v>
      </c>
      <c r="AE53" s="152">
        <f t="shared" si="131"/>
        <v>5.4166630411137699</v>
      </c>
      <c r="AF53" s="152">
        <f t="shared" si="131"/>
        <v>4.9278701662993392</v>
      </c>
      <c r="AG53" s="152">
        <f t="shared" si="131"/>
        <v>4.7160655490351404</v>
      </c>
      <c r="AH53" s="152">
        <f t="shared" si="132"/>
        <v>4.9549147057060816</v>
      </c>
      <c r="AI53" s="152">
        <f t="shared" si="132"/>
        <v>5.098206110662109</v>
      </c>
      <c r="AJ53" s="152">
        <f t="shared" si="132"/>
        <v>4.4417940420572899</v>
      </c>
      <c r="AK53" s="152">
        <f t="shared" si="132"/>
        <v>4.2608734311948675</v>
      </c>
      <c r="AL53" s="152">
        <f t="shared" si="132"/>
        <v>5.9654257277753384</v>
      </c>
      <c r="AM53" s="152">
        <f t="shared" si="132"/>
        <v>5.822623843712722</v>
      </c>
      <c r="AN53" s="154">
        <f t="shared" si="133"/>
        <v>6.3041652441106182</v>
      </c>
      <c r="AO53" s="152">
        <f t="shared" si="134"/>
        <v>6.3041652441106182</v>
      </c>
      <c r="AP53" s="152">
        <f t="shared" si="134"/>
        <v>6.2915387239849885</v>
      </c>
      <c r="AQ53" s="152">
        <f t="shared" si="135"/>
        <v>6.2758653846153845</v>
      </c>
      <c r="AR53" s="152">
        <f t="shared" si="135"/>
        <v>6.2497159090909093</v>
      </c>
      <c r="AS53" s="152">
        <f t="shared" si="135"/>
        <v>6.0215877000313771</v>
      </c>
      <c r="AT53" s="152">
        <f t="shared" si="135"/>
        <v>5.8212261244608747</v>
      </c>
      <c r="AU53" s="152">
        <f t="shared" si="135"/>
        <v>5.4616286057692305</v>
      </c>
      <c r="AV53" s="152">
        <f t="shared" si="135"/>
        <v>5.5201655824955651</v>
      </c>
      <c r="AW53" s="152">
        <f t="shared" si="135"/>
        <v>5.1461284100303111</v>
      </c>
      <c r="AX53" s="152">
        <f t="shared" si="135"/>
        <v>4.7184652278177461</v>
      </c>
      <c r="AY53" s="152">
        <f t="shared" si="135"/>
        <v>4.6563713753657892</v>
      </c>
      <c r="AZ53" s="152">
        <f t="shared" si="136"/>
        <v>4.8671661760770668</v>
      </c>
      <c r="BA53" s="152">
        <f t="shared" si="136"/>
        <v>4.9822356336919444</v>
      </c>
      <c r="BB53" s="152">
        <f t="shared" si="136"/>
        <v>4.3283903675538653</v>
      </c>
      <c r="BC53" s="152">
        <f t="shared" si="136"/>
        <v>4.1247088607594939</v>
      </c>
      <c r="BD53" s="152">
        <f t="shared" si="136"/>
        <v>5.7875363852871127</v>
      </c>
      <c r="BE53" s="152">
        <f t="shared" si="136"/>
        <v>5.5680387409200964</v>
      </c>
      <c r="BF53" s="154">
        <v>308610</v>
      </c>
      <c r="BG53" s="152">
        <v>313683</v>
      </c>
      <c r="BH53" s="152">
        <v>310149</v>
      </c>
      <c r="BI53" s="152">
        <v>320725</v>
      </c>
      <c r="BJ53" s="152">
        <v>319567</v>
      </c>
      <c r="BK53" s="152">
        <v>306723</v>
      </c>
      <c r="BL53" s="152">
        <v>316170</v>
      </c>
      <c r="BM53" s="152">
        <v>337207</v>
      </c>
      <c r="BN53" s="152">
        <v>330500</v>
      </c>
      <c r="BO53" s="152">
        <v>344775</v>
      </c>
      <c r="BP53" s="152">
        <v>359352</v>
      </c>
      <c r="BQ53" s="152">
        <v>371142</v>
      </c>
      <c r="BR53" s="152">
        <v>367082</v>
      </c>
      <c r="BS53" s="152">
        <v>372431</v>
      </c>
      <c r="BT53" s="152">
        <v>384428</v>
      </c>
      <c r="BU53" s="152">
        <v>382377</v>
      </c>
      <c r="BV53" s="152">
        <v>366631</v>
      </c>
      <c r="BW53" s="152">
        <v>355448</v>
      </c>
      <c r="BX53" s="154">
        <v>292.89999999999998</v>
      </c>
      <c r="BY53" s="152">
        <v>293.10000000000002</v>
      </c>
      <c r="BZ53" s="152">
        <v>297.89999999999998</v>
      </c>
      <c r="CA53" s="152">
        <v>312</v>
      </c>
      <c r="CB53" s="152">
        <v>316.8</v>
      </c>
      <c r="CC53" s="152">
        <v>318.7</v>
      </c>
      <c r="CD53" s="152">
        <v>324.60000000000002</v>
      </c>
      <c r="CE53" s="152">
        <v>332.8</v>
      </c>
      <c r="CF53" s="152">
        <v>338.2</v>
      </c>
      <c r="CG53" s="152">
        <v>362.9</v>
      </c>
      <c r="CH53" s="152">
        <v>375.3</v>
      </c>
      <c r="CI53" s="152">
        <v>375.9</v>
      </c>
      <c r="CJ53" s="152">
        <v>373.7</v>
      </c>
      <c r="CK53" s="152">
        <v>381.1</v>
      </c>
      <c r="CL53" s="152">
        <v>394.5</v>
      </c>
      <c r="CM53" s="152">
        <v>395</v>
      </c>
      <c r="CN53" s="152">
        <v>377.9</v>
      </c>
      <c r="CO53" s="153">
        <v>371.7</v>
      </c>
    </row>
    <row r="54" spans="2:93" ht="15.75" customHeight="1" x14ac:dyDescent="0.25">
      <c r="B54" s="124" t="s">
        <v>96</v>
      </c>
      <c r="C54" s="126" t="s">
        <v>310</v>
      </c>
      <c r="D54" s="140">
        <v>11010.55</v>
      </c>
      <c r="E54" s="152">
        <v>9824.83</v>
      </c>
      <c r="F54" s="152">
        <v>9955.7099999999991</v>
      </c>
      <c r="G54" s="152">
        <v>8690.86</v>
      </c>
      <c r="H54" s="152">
        <v>7540.13</v>
      </c>
      <c r="I54" s="152">
        <v>7653.13</v>
      </c>
      <c r="J54" s="152">
        <v>7680.85</v>
      </c>
      <c r="K54" s="152">
        <v>8352.48</v>
      </c>
      <c r="L54" s="152">
        <v>8990.3700000000008</v>
      </c>
      <c r="M54" s="152">
        <v>8481.7999999999993</v>
      </c>
      <c r="N54" s="152">
        <v>8411.2199999999993</v>
      </c>
      <c r="O54" s="152">
        <v>8273.61</v>
      </c>
      <c r="P54" s="152">
        <v>6045.25</v>
      </c>
      <c r="Q54" s="152">
        <v>6347.06</v>
      </c>
      <c r="R54" s="152">
        <v>7522.32</v>
      </c>
      <c r="S54" s="152">
        <v>7839.18</v>
      </c>
      <c r="T54" s="152">
        <v>8546.31</v>
      </c>
      <c r="U54" s="153">
        <v>8353.94</v>
      </c>
      <c r="V54" s="152">
        <f t="shared" si="137"/>
        <v>53.738835472692664</v>
      </c>
      <c r="W54" s="152">
        <f t="shared" si="130"/>
        <v>53.738835472692664</v>
      </c>
      <c r="X54" s="152">
        <f t="shared" si="130"/>
        <v>53.886947889185677</v>
      </c>
      <c r="Y54" s="152">
        <f t="shared" si="131"/>
        <v>46.638605860445509</v>
      </c>
      <c r="Z54" s="152">
        <f t="shared" si="131"/>
        <v>41.931555559844256</v>
      </c>
      <c r="AA54" s="152">
        <f t="shared" si="131"/>
        <v>35.488141799509577</v>
      </c>
      <c r="AB54" s="152">
        <f t="shared" si="131"/>
        <v>35.499691534119108</v>
      </c>
      <c r="AC54" s="152">
        <f t="shared" si="131"/>
        <v>36.504900050378794</v>
      </c>
      <c r="AD54" s="152">
        <f t="shared" si="131"/>
        <v>39.472967863894141</v>
      </c>
      <c r="AE54" s="152">
        <f t="shared" si="131"/>
        <v>41.35423805997268</v>
      </c>
      <c r="AF54" s="152">
        <f t="shared" si="131"/>
        <v>37.376448140167192</v>
      </c>
      <c r="AG54" s="152">
        <f t="shared" si="131"/>
        <v>36.033312056342616</v>
      </c>
      <c r="AH54" s="152">
        <f t="shared" si="132"/>
        <v>33.241412302937988</v>
      </c>
      <c r="AI54" s="152">
        <f t="shared" si="132"/>
        <v>33.421762116393204</v>
      </c>
      <c r="AJ54" s="152">
        <f t="shared" si="132"/>
        <v>34.850564062174243</v>
      </c>
      <c r="AK54" s="152">
        <f t="shared" si="132"/>
        <v>36.920664076298131</v>
      </c>
      <c r="AL54" s="152">
        <f t="shared" si="132"/>
        <v>40.140670427271743</v>
      </c>
      <c r="AM54" s="152">
        <f t="shared" si="132"/>
        <v>39.879986824329166</v>
      </c>
      <c r="AN54" s="154">
        <f t="shared" si="133"/>
        <v>45.877291666666665</v>
      </c>
      <c r="AO54" s="152">
        <f t="shared" si="134"/>
        <v>45.877291666666665</v>
      </c>
      <c r="AP54" s="152">
        <f t="shared" si="134"/>
        <v>42.476567228707303</v>
      </c>
      <c r="AQ54" s="152">
        <f t="shared" si="135"/>
        <v>42.185211864406782</v>
      </c>
      <c r="AR54" s="152">
        <f t="shared" si="135"/>
        <v>37.444463593278762</v>
      </c>
      <c r="AS54" s="152">
        <f t="shared" si="135"/>
        <v>32.528602243313202</v>
      </c>
      <c r="AT54" s="152">
        <f t="shared" si="135"/>
        <v>33.492910284463896</v>
      </c>
      <c r="AU54" s="152">
        <f t="shared" si="135"/>
        <v>34.106793960923625</v>
      </c>
      <c r="AV54" s="152">
        <f t="shared" si="135"/>
        <v>36.441884816753927</v>
      </c>
      <c r="AW54" s="152">
        <f t="shared" si="135"/>
        <v>38.387574722459433</v>
      </c>
      <c r="AX54" s="152">
        <f t="shared" si="135"/>
        <v>35.311407160699417</v>
      </c>
      <c r="AY54" s="152">
        <f t="shared" si="135"/>
        <v>34.500492206726825</v>
      </c>
      <c r="AZ54" s="152">
        <f t="shared" si="136"/>
        <v>25.83440170940171</v>
      </c>
      <c r="BA54" s="152">
        <f t="shared" si="136"/>
        <v>27.112601452370782</v>
      </c>
      <c r="BB54" s="152">
        <f t="shared" si="136"/>
        <v>31.382227784730915</v>
      </c>
      <c r="BC54" s="152">
        <f t="shared" si="136"/>
        <v>32.6768653605669</v>
      </c>
      <c r="BD54" s="152">
        <f t="shared" si="136"/>
        <v>35.818566638725898</v>
      </c>
      <c r="BE54" s="152">
        <f t="shared" si="136"/>
        <v>34.750166389351087</v>
      </c>
      <c r="BF54" s="154">
        <v>204890</v>
      </c>
      <c r="BG54" s="152">
        <v>182323</v>
      </c>
      <c r="BH54" s="152">
        <v>193664</v>
      </c>
      <c r="BI54" s="152">
        <v>213465</v>
      </c>
      <c r="BJ54" s="152">
        <v>207263</v>
      </c>
      <c r="BK54" s="152">
        <v>212469</v>
      </c>
      <c r="BL54" s="152">
        <v>215583</v>
      </c>
      <c r="BM54" s="152">
        <v>210406</v>
      </c>
      <c r="BN54" s="152">
        <v>211600</v>
      </c>
      <c r="BO54" s="152">
        <v>217399</v>
      </c>
      <c r="BP54" s="152">
        <v>226929</v>
      </c>
      <c r="BQ54" s="152">
        <v>233429</v>
      </c>
      <c r="BR54" s="152">
        <v>181859</v>
      </c>
      <c r="BS54" s="152">
        <v>189908</v>
      </c>
      <c r="BT54" s="152">
        <v>215845</v>
      </c>
      <c r="BU54" s="152">
        <v>212325</v>
      </c>
      <c r="BV54" s="152">
        <v>212909</v>
      </c>
      <c r="BW54" s="152">
        <v>209477</v>
      </c>
      <c r="BX54" s="154">
        <v>240</v>
      </c>
      <c r="BY54" s="152">
        <v>231.3</v>
      </c>
      <c r="BZ54" s="152">
        <v>232.4</v>
      </c>
      <c r="CA54" s="152">
        <v>236</v>
      </c>
      <c r="CB54" s="152">
        <v>232.1</v>
      </c>
      <c r="CC54" s="152">
        <v>231.8</v>
      </c>
      <c r="CD54" s="152">
        <v>228.5</v>
      </c>
      <c r="CE54" s="152">
        <v>225.2</v>
      </c>
      <c r="CF54" s="152">
        <v>229.2</v>
      </c>
      <c r="CG54" s="152">
        <v>234.2</v>
      </c>
      <c r="CH54" s="152">
        <v>240.2</v>
      </c>
      <c r="CI54" s="152">
        <v>243.8</v>
      </c>
      <c r="CJ54" s="152">
        <v>234</v>
      </c>
      <c r="CK54" s="152">
        <v>234.1</v>
      </c>
      <c r="CL54" s="152">
        <v>239.7</v>
      </c>
      <c r="CM54" s="152">
        <v>239.9</v>
      </c>
      <c r="CN54" s="152">
        <v>238.6</v>
      </c>
      <c r="CO54" s="153">
        <v>240.4</v>
      </c>
    </row>
    <row r="55" spans="2:93" ht="15.75" customHeight="1" x14ac:dyDescent="0.25">
      <c r="B55" s="124" t="s">
        <v>97</v>
      </c>
      <c r="C55" s="126" t="s">
        <v>29</v>
      </c>
      <c r="D55" s="140">
        <v>4318.33</v>
      </c>
      <c r="E55" s="152">
        <v>4093.43</v>
      </c>
      <c r="F55" s="152">
        <v>4287.3900000000003</v>
      </c>
      <c r="G55" s="152">
        <v>4303.38</v>
      </c>
      <c r="H55" s="152">
        <v>3958.68</v>
      </c>
      <c r="I55" s="152">
        <v>3911.68</v>
      </c>
      <c r="J55" s="152">
        <v>3693.31</v>
      </c>
      <c r="K55" s="152">
        <v>3536.96</v>
      </c>
      <c r="L55" s="152">
        <v>3459.88</v>
      </c>
      <c r="M55" s="152">
        <v>3421.42</v>
      </c>
      <c r="N55" s="152">
        <v>3345.25</v>
      </c>
      <c r="O55" s="152">
        <v>3372.6</v>
      </c>
      <c r="P55" s="152">
        <v>3125.72</v>
      </c>
      <c r="Q55" s="152">
        <v>3065.29</v>
      </c>
      <c r="R55" s="152">
        <v>2794.78</v>
      </c>
      <c r="S55" s="152">
        <v>2773.07</v>
      </c>
      <c r="T55" s="152">
        <v>3212.23</v>
      </c>
      <c r="U55" s="153">
        <v>3076.17</v>
      </c>
      <c r="V55" s="152">
        <f t="shared" si="137"/>
        <v>2.3659787516498398</v>
      </c>
      <c r="W55" s="152">
        <f t="shared" si="130"/>
        <v>2.3659787516498398</v>
      </c>
      <c r="X55" s="152">
        <f t="shared" si="130"/>
        <v>2.2607391779793002</v>
      </c>
      <c r="Y55" s="152">
        <f t="shared" si="131"/>
        <v>2.1782551969548862</v>
      </c>
      <c r="Z55" s="152">
        <f t="shared" si="131"/>
        <v>2.1691024700785557</v>
      </c>
      <c r="AA55" s="152">
        <f t="shared" si="131"/>
        <v>1.9115589857053663</v>
      </c>
      <c r="AB55" s="152">
        <f t="shared" si="131"/>
        <v>1.8080357865067527</v>
      </c>
      <c r="AC55" s="152">
        <f t="shared" si="131"/>
        <v>1.6230612681667187</v>
      </c>
      <c r="AD55" s="152">
        <f t="shared" si="131"/>
        <v>1.5106343540160607</v>
      </c>
      <c r="AE55" s="152">
        <f t="shared" si="131"/>
        <v>1.4498657989519537</v>
      </c>
      <c r="AF55" s="152">
        <f t="shared" si="131"/>
        <v>1.3983414869399249</v>
      </c>
      <c r="AG55" s="152">
        <f t="shared" si="131"/>
        <v>1.3102934759703477</v>
      </c>
      <c r="AH55" s="152">
        <f t="shared" si="132"/>
        <v>1.2281228390016974</v>
      </c>
      <c r="AI55" s="152">
        <f t="shared" si="132"/>
        <v>1.1359670204199011</v>
      </c>
      <c r="AJ55" s="152">
        <f t="shared" si="132"/>
        <v>1.0364914505903273</v>
      </c>
      <c r="AK55" s="152">
        <f t="shared" si="132"/>
        <v>1.0035930111445595</v>
      </c>
      <c r="AL55" s="152">
        <f t="shared" si="132"/>
        <v>1.1057061297239135</v>
      </c>
      <c r="AM55" s="152">
        <f t="shared" si="132"/>
        <v>1.0260329806678852</v>
      </c>
      <c r="AN55" s="154">
        <f t="shared" si="133"/>
        <v>2.3864769273279913</v>
      </c>
      <c r="AO55" s="152">
        <f t="shared" si="134"/>
        <v>2.3864769273279913</v>
      </c>
      <c r="AP55" s="152">
        <f t="shared" si="134"/>
        <v>2.259940374316789</v>
      </c>
      <c r="AQ55" s="152">
        <f t="shared" si="135"/>
        <v>2.2435321821036105</v>
      </c>
      <c r="AR55" s="152">
        <f t="shared" si="135"/>
        <v>2.2189233783644426</v>
      </c>
      <c r="AS55" s="152">
        <f t="shared" si="135"/>
        <v>2.0027724375189719</v>
      </c>
      <c r="AT55" s="152">
        <f t="shared" si="135"/>
        <v>1.9288362919132149</v>
      </c>
      <c r="AU55" s="152">
        <f t="shared" si="135"/>
        <v>1.7817116117516523</v>
      </c>
      <c r="AV55" s="152">
        <f t="shared" si="135"/>
        <v>1.6589090567984617</v>
      </c>
      <c r="AW55" s="152">
        <f t="shared" si="135"/>
        <v>1.5859369270260359</v>
      </c>
      <c r="AX55" s="152">
        <f t="shared" si="135"/>
        <v>1.5408331456879081</v>
      </c>
      <c r="AY55" s="152">
        <f t="shared" si="135"/>
        <v>1.4958860617985064</v>
      </c>
      <c r="AZ55" s="152">
        <f t="shared" si="136"/>
        <v>1.4260972716488731</v>
      </c>
      <c r="BA55" s="152">
        <f t="shared" si="136"/>
        <v>1.3774108025523502</v>
      </c>
      <c r="BB55" s="152">
        <f t="shared" si="136"/>
        <v>1.1908897221748764</v>
      </c>
      <c r="BC55" s="152">
        <f t="shared" si="136"/>
        <v>1.1635421474426215</v>
      </c>
      <c r="BD55" s="152">
        <f t="shared" si="136"/>
        <v>1.3549711055806302</v>
      </c>
      <c r="BE55" s="152">
        <f t="shared" si="136"/>
        <v>1.3005961440892948</v>
      </c>
      <c r="BF55" s="154">
        <v>1825177</v>
      </c>
      <c r="BG55" s="152">
        <v>1810660</v>
      </c>
      <c r="BH55" s="152">
        <v>1886386</v>
      </c>
      <c r="BI55" s="152">
        <v>1968268</v>
      </c>
      <c r="BJ55" s="152">
        <v>1983945</v>
      </c>
      <c r="BK55" s="152">
        <v>2070917</v>
      </c>
      <c r="BL55" s="152">
        <v>2163497</v>
      </c>
      <c r="BM55" s="152">
        <v>2275521</v>
      </c>
      <c r="BN55" s="152">
        <v>2341374</v>
      </c>
      <c r="BO55" s="152">
        <v>2386345</v>
      </c>
      <c r="BP55" s="152">
        <v>2446770</v>
      </c>
      <c r="BQ55" s="152">
        <v>2553054</v>
      </c>
      <c r="BR55" s="152">
        <v>2545120</v>
      </c>
      <c r="BS55" s="152">
        <v>2698397</v>
      </c>
      <c r="BT55" s="152">
        <v>2696385</v>
      </c>
      <c r="BU55" s="152">
        <v>2763142</v>
      </c>
      <c r="BV55" s="152">
        <v>2905139</v>
      </c>
      <c r="BW55" s="152">
        <v>2998120</v>
      </c>
      <c r="BX55" s="154">
        <v>1809.5</v>
      </c>
      <c r="BY55" s="152">
        <v>1811.3</v>
      </c>
      <c r="BZ55" s="152">
        <v>1849.3</v>
      </c>
      <c r="CA55" s="152">
        <v>1911</v>
      </c>
      <c r="CB55" s="152">
        <v>1939.4</v>
      </c>
      <c r="CC55" s="152">
        <v>1976.6</v>
      </c>
      <c r="CD55" s="152">
        <v>2028</v>
      </c>
      <c r="CE55" s="152">
        <v>2072.9</v>
      </c>
      <c r="CF55" s="152">
        <v>2132.1</v>
      </c>
      <c r="CG55" s="152">
        <v>2181.6</v>
      </c>
      <c r="CH55" s="152">
        <v>2220.5</v>
      </c>
      <c r="CI55" s="152">
        <v>2236.3000000000002</v>
      </c>
      <c r="CJ55" s="152">
        <v>2191.8000000000002</v>
      </c>
      <c r="CK55" s="152">
        <v>2225.4</v>
      </c>
      <c r="CL55" s="152">
        <v>2346.8000000000002</v>
      </c>
      <c r="CM55" s="152">
        <v>2383.3000000000002</v>
      </c>
      <c r="CN55" s="152">
        <v>2370.6999999999998</v>
      </c>
      <c r="CO55" s="153">
        <v>2365.1999999999998</v>
      </c>
    </row>
    <row r="56" spans="2:93" ht="15.75" customHeight="1" x14ac:dyDescent="0.25">
      <c r="B56" s="124" t="s">
        <v>98</v>
      </c>
      <c r="C56" s="126" t="s">
        <v>26</v>
      </c>
      <c r="D56" s="140">
        <v>577.14</v>
      </c>
      <c r="E56" s="152">
        <v>544.34</v>
      </c>
      <c r="F56" s="152">
        <v>559.32000000000005</v>
      </c>
      <c r="G56" s="152">
        <v>496.83</v>
      </c>
      <c r="H56" s="152">
        <v>507.16</v>
      </c>
      <c r="I56" s="152">
        <v>443.09</v>
      </c>
      <c r="J56" s="152">
        <v>414.91</v>
      </c>
      <c r="K56" s="152">
        <v>406.94</v>
      </c>
      <c r="L56" s="152">
        <v>396.27</v>
      </c>
      <c r="M56" s="152">
        <v>378.67</v>
      </c>
      <c r="N56" s="152">
        <v>363.63</v>
      </c>
      <c r="O56" s="152">
        <v>389.14</v>
      </c>
      <c r="P56" s="152">
        <v>371.64</v>
      </c>
      <c r="Q56" s="152">
        <v>361.43</v>
      </c>
      <c r="R56" s="152">
        <v>319.83999999999997</v>
      </c>
      <c r="S56" s="152">
        <v>313.97000000000003</v>
      </c>
      <c r="T56" s="152">
        <v>365.8</v>
      </c>
      <c r="U56" s="153">
        <v>354.82</v>
      </c>
      <c r="V56" s="152">
        <f t="shared" si="137"/>
        <v>0.53517976565368819</v>
      </c>
      <c r="W56" s="152">
        <f t="shared" si="130"/>
        <v>0.53517976565368819</v>
      </c>
      <c r="X56" s="152">
        <f t="shared" si="130"/>
        <v>0.4997993787627959</v>
      </c>
      <c r="Y56" s="152">
        <f t="shared" si="131"/>
        <v>0.51288117409185319</v>
      </c>
      <c r="Z56" s="152">
        <f t="shared" si="131"/>
        <v>0.45298553050264861</v>
      </c>
      <c r="AA56" s="152">
        <f t="shared" si="131"/>
        <v>0.46145223337931235</v>
      </c>
      <c r="AB56" s="152">
        <f t="shared" si="131"/>
        <v>0.40196970507948404</v>
      </c>
      <c r="AC56" s="152">
        <f t="shared" si="131"/>
        <v>0.3711396458649206</v>
      </c>
      <c r="AD56" s="152">
        <f t="shared" si="131"/>
        <v>0.35752629128192515</v>
      </c>
      <c r="AE56" s="152">
        <f t="shared" si="131"/>
        <v>0.34450561917901823</v>
      </c>
      <c r="AF56" s="152">
        <f t="shared" si="131"/>
        <v>0.32702943584464395</v>
      </c>
      <c r="AG56" s="152">
        <f t="shared" si="131"/>
        <v>0.3136377162226851</v>
      </c>
      <c r="AH56" s="152">
        <f t="shared" si="132"/>
        <v>0.33367721012667773</v>
      </c>
      <c r="AI56" s="152">
        <f t="shared" si="132"/>
        <v>0.31558634901092758</v>
      </c>
      <c r="AJ56" s="152">
        <f t="shared" si="132"/>
        <v>0.27660904842993406</v>
      </c>
      <c r="AK56" s="152">
        <f t="shared" si="132"/>
        <v>0.26694656222447249</v>
      </c>
      <c r="AL56" s="152">
        <f t="shared" si="132"/>
        <v>0.30280278830211077</v>
      </c>
      <c r="AM56" s="152">
        <f t="shared" si="132"/>
        <v>0.29353028866596848</v>
      </c>
      <c r="AN56" s="154">
        <f t="shared" si="133"/>
        <v>0.42691027442858198</v>
      </c>
      <c r="AO56" s="152">
        <f t="shared" si="134"/>
        <v>0.42691027442858198</v>
      </c>
      <c r="AP56" s="152">
        <f t="shared" si="134"/>
        <v>0.41085364933202506</v>
      </c>
      <c r="AQ56" s="152">
        <f t="shared" si="135"/>
        <v>0.42235143094465</v>
      </c>
      <c r="AR56" s="152">
        <f t="shared" si="135"/>
        <v>0.37246420271384661</v>
      </c>
      <c r="AS56" s="152">
        <f t="shared" si="135"/>
        <v>0.37609195402298851</v>
      </c>
      <c r="AT56" s="152">
        <f t="shared" si="135"/>
        <v>0.32441792356128274</v>
      </c>
      <c r="AU56" s="152">
        <f t="shared" si="135"/>
        <v>0.29708577975082345</v>
      </c>
      <c r="AV56" s="152">
        <f t="shared" si="135"/>
        <v>0.28326604482806628</v>
      </c>
      <c r="AW56" s="152">
        <f t="shared" si="135"/>
        <v>0.27102797346282742</v>
      </c>
      <c r="AX56" s="152">
        <f t="shared" si="135"/>
        <v>0.25655149051490517</v>
      </c>
      <c r="AY56" s="152">
        <f t="shared" si="135"/>
        <v>0.24467097295115059</v>
      </c>
      <c r="AZ56" s="152">
        <f t="shared" si="136"/>
        <v>0.25061703418976328</v>
      </c>
      <c r="BA56" s="152">
        <f t="shared" si="136"/>
        <v>0.24090515230287277</v>
      </c>
      <c r="BB56" s="152">
        <f t="shared" si="136"/>
        <v>0.21031036296685954</v>
      </c>
      <c r="BC56" s="152">
        <f t="shared" si="136"/>
        <v>0.20408866354654187</v>
      </c>
      <c r="BD56" s="152">
        <f t="shared" si="136"/>
        <v>0.23578703106871213</v>
      </c>
      <c r="BE56" s="152">
        <f t="shared" si="136"/>
        <v>0.22803341902313626</v>
      </c>
      <c r="BF56" s="154">
        <v>1078404</v>
      </c>
      <c r="BG56" s="152">
        <v>1089117</v>
      </c>
      <c r="BH56" s="152">
        <v>1095796</v>
      </c>
      <c r="BI56" s="152">
        <v>1090545</v>
      </c>
      <c r="BJ56" s="152">
        <v>1096790</v>
      </c>
      <c r="BK56" s="152">
        <v>1099052</v>
      </c>
      <c r="BL56" s="152">
        <v>1102297</v>
      </c>
      <c r="BM56" s="152">
        <v>1117935</v>
      </c>
      <c r="BN56" s="152">
        <v>1138210</v>
      </c>
      <c r="BO56" s="152">
        <v>1150257</v>
      </c>
      <c r="BP56" s="152">
        <v>1157908</v>
      </c>
      <c r="BQ56" s="152">
        <v>1159395</v>
      </c>
      <c r="BR56" s="152">
        <v>1113771</v>
      </c>
      <c r="BS56" s="152">
        <v>1145265</v>
      </c>
      <c r="BT56" s="152">
        <v>1156289</v>
      </c>
      <c r="BU56" s="152">
        <v>1176153</v>
      </c>
      <c r="BV56" s="152">
        <v>1208047</v>
      </c>
      <c r="BW56" s="152">
        <v>1208802</v>
      </c>
      <c r="BX56" s="154">
        <v>1351.9</v>
      </c>
      <c r="BY56" s="152">
        <v>1324.9</v>
      </c>
      <c r="BZ56" s="152">
        <v>1318.6</v>
      </c>
      <c r="CA56" s="152">
        <v>1324.3</v>
      </c>
      <c r="CB56" s="152">
        <v>1333.9</v>
      </c>
      <c r="CC56" s="152">
        <v>1348.5</v>
      </c>
      <c r="CD56" s="152">
        <v>1365.8</v>
      </c>
      <c r="CE56" s="152">
        <v>1396.6</v>
      </c>
      <c r="CF56" s="152">
        <v>1436.6</v>
      </c>
      <c r="CG56" s="152">
        <v>1462.1</v>
      </c>
      <c r="CH56" s="152">
        <v>1476</v>
      </c>
      <c r="CI56" s="152">
        <v>1486.2</v>
      </c>
      <c r="CJ56" s="152">
        <v>1482.9</v>
      </c>
      <c r="CK56" s="152">
        <v>1500.3</v>
      </c>
      <c r="CL56" s="152">
        <v>1520.8</v>
      </c>
      <c r="CM56" s="152">
        <v>1538.4</v>
      </c>
      <c r="CN56" s="152">
        <v>1551.4</v>
      </c>
      <c r="CO56" s="153">
        <v>1556</v>
      </c>
    </row>
    <row r="57" spans="2:93" ht="15.75" customHeight="1" x14ac:dyDescent="0.3">
      <c r="B57" s="124" t="s">
        <v>405</v>
      </c>
      <c r="C57" s="126" t="s">
        <v>404</v>
      </c>
      <c r="D57" s="140">
        <v>11307.67</v>
      </c>
      <c r="E57" s="152">
        <v>11237.35</v>
      </c>
      <c r="F57" s="152">
        <v>10994.48</v>
      </c>
      <c r="G57" s="152">
        <v>10267.200000000001</v>
      </c>
      <c r="H57" s="152">
        <v>9904.84</v>
      </c>
      <c r="I57" s="152">
        <v>9862.39</v>
      </c>
      <c r="J57" s="152">
        <v>9803.1200000000008</v>
      </c>
      <c r="K57" s="152">
        <v>9940.93</v>
      </c>
      <c r="L57" s="152">
        <v>9710.2000000000007</v>
      </c>
      <c r="M57" s="152">
        <v>9611.01</v>
      </c>
      <c r="N57" s="152">
        <v>9132.49</v>
      </c>
      <c r="O57" s="152">
        <v>8977.57</v>
      </c>
      <c r="P57" s="152">
        <v>8342.2199999999993</v>
      </c>
      <c r="Q57" s="152">
        <v>8359.41</v>
      </c>
      <c r="R57" s="152">
        <v>7395.88</v>
      </c>
      <c r="S57" s="152">
        <v>7227.96</v>
      </c>
      <c r="T57" s="152">
        <v>8583.86</v>
      </c>
      <c r="U57" s="153">
        <v>8322.74</v>
      </c>
      <c r="V57" s="279" t="s">
        <v>188</v>
      </c>
      <c r="W57" s="152" t="s">
        <v>188</v>
      </c>
      <c r="X57" s="152" t="s">
        <v>188</v>
      </c>
      <c r="Y57" s="152" t="s">
        <v>188</v>
      </c>
      <c r="Z57" s="152" t="s">
        <v>188</v>
      </c>
      <c r="AA57" s="152" t="s">
        <v>188</v>
      </c>
      <c r="AB57" s="152" t="s">
        <v>188</v>
      </c>
      <c r="AC57" s="152" t="s">
        <v>188</v>
      </c>
      <c r="AD57" s="152" t="s">
        <v>188</v>
      </c>
      <c r="AE57" s="152" t="s">
        <v>188</v>
      </c>
      <c r="AF57" s="152" t="s">
        <v>188</v>
      </c>
      <c r="AG57" s="152" t="s">
        <v>188</v>
      </c>
      <c r="AH57" s="152" t="s">
        <v>188</v>
      </c>
      <c r="AI57" s="152" t="s">
        <v>188</v>
      </c>
      <c r="AJ57" s="152" t="s">
        <v>188</v>
      </c>
      <c r="AK57" s="152" t="s">
        <v>188</v>
      </c>
      <c r="AL57" s="152" t="s">
        <v>188</v>
      </c>
      <c r="AM57" s="152" t="s">
        <v>188</v>
      </c>
      <c r="AN57" s="154" t="s">
        <v>188</v>
      </c>
      <c r="AO57" s="152" t="s">
        <v>188</v>
      </c>
      <c r="AP57" s="152" t="s">
        <v>188</v>
      </c>
      <c r="AQ57" s="152" t="s">
        <v>188</v>
      </c>
      <c r="AR57" s="152" t="s">
        <v>188</v>
      </c>
      <c r="AS57" s="152" t="s">
        <v>188</v>
      </c>
      <c r="AT57" s="152" t="s">
        <v>188</v>
      </c>
      <c r="AU57" s="152" t="s">
        <v>188</v>
      </c>
      <c r="AV57" s="152" t="s">
        <v>188</v>
      </c>
      <c r="AW57" s="152" t="s">
        <v>188</v>
      </c>
      <c r="AX57" s="152" t="s">
        <v>188</v>
      </c>
      <c r="AY57" s="152" t="s">
        <v>188</v>
      </c>
      <c r="AZ57" s="152" t="s">
        <v>188</v>
      </c>
      <c r="BA57" s="152" t="s">
        <v>188</v>
      </c>
      <c r="BB57" s="152" t="s">
        <v>188</v>
      </c>
      <c r="BC57" s="152" t="s">
        <v>188</v>
      </c>
      <c r="BD57" s="152" t="s">
        <v>188</v>
      </c>
      <c r="BE57" s="152" t="s">
        <v>188</v>
      </c>
      <c r="BF57" s="154">
        <v>63863</v>
      </c>
      <c r="BG57" s="152">
        <v>62564</v>
      </c>
      <c r="BH57" s="152">
        <v>62390</v>
      </c>
      <c r="BI57" s="152">
        <v>63180</v>
      </c>
      <c r="BJ57" s="152">
        <v>63728</v>
      </c>
      <c r="BK57" s="152">
        <v>63659</v>
      </c>
      <c r="BL57" s="152">
        <v>65165</v>
      </c>
      <c r="BM57" s="152">
        <v>65668</v>
      </c>
      <c r="BN57" s="152">
        <v>65891</v>
      </c>
      <c r="BO57" s="152">
        <v>67692</v>
      </c>
      <c r="BP57" s="152">
        <v>67719</v>
      </c>
      <c r="BQ57" s="152">
        <v>68177</v>
      </c>
      <c r="BR57" s="152">
        <v>64766</v>
      </c>
      <c r="BS57" s="152">
        <v>66512</v>
      </c>
      <c r="BT57" s="152">
        <v>69412</v>
      </c>
      <c r="BU57" s="152">
        <v>70410</v>
      </c>
      <c r="BV57" s="152">
        <v>71096</v>
      </c>
      <c r="BW57" s="152">
        <v>72903</v>
      </c>
      <c r="BX57" s="154">
        <v>99.3</v>
      </c>
      <c r="BY57" s="152">
        <v>100.2</v>
      </c>
      <c r="BZ57" s="152">
        <v>99.9</v>
      </c>
      <c r="CA57" s="152">
        <v>98.6</v>
      </c>
      <c r="CB57" s="152">
        <v>102.1</v>
      </c>
      <c r="CC57" s="152">
        <v>106.6</v>
      </c>
      <c r="CD57" s="152">
        <v>109.9</v>
      </c>
      <c r="CE57" s="152">
        <v>112.7</v>
      </c>
      <c r="CF57" s="152">
        <v>114</v>
      </c>
      <c r="CG57" s="152">
        <v>118.1</v>
      </c>
      <c r="CH57" s="152">
        <v>119.2</v>
      </c>
      <c r="CI57" s="152">
        <v>120.2</v>
      </c>
      <c r="CJ57" s="152">
        <v>118</v>
      </c>
      <c r="CK57" s="152">
        <v>117.3</v>
      </c>
      <c r="CL57" s="152">
        <v>121.3</v>
      </c>
      <c r="CM57" s="152">
        <v>122.1</v>
      </c>
      <c r="CN57" s="152">
        <v>122.6</v>
      </c>
      <c r="CO57" s="153">
        <v>123.3</v>
      </c>
    </row>
    <row r="58" spans="2:93" ht="15.75" customHeight="1" x14ac:dyDescent="0.25">
      <c r="B58" s="123" t="s">
        <v>187</v>
      </c>
      <c r="C58" s="132" t="s">
        <v>186</v>
      </c>
      <c r="D58" s="211">
        <v>67410.899999999994</v>
      </c>
      <c r="E58" s="174">
        <v>61977.61</v>
      </c>
      <c r="F58" s="174">
        <v>68110.600000000006</v>
      </c>
      <c r="G58" s="174">
        <v>62820.480000000003</v>
      </c>
      <c r="H58" s="174">
        <v>59284.49</v>
      </c>
      <c r="I58" s="174">
        <v>57694.27</v>
      </c>
      <c r="J58" s="174">
        <v>56136.77</v>
      </c>
      <c r="K58" s="174">
        <v>56788.34</v>
      </c>
      <c r="L58" s="174">
        <v>57709.87</v>
      </c>
      <c r="M58" s="174">
        <v>56360.959999999999</v>
      </c>
      <c r="N58" s="174">
        <v>55399.67</v>
      </c>
      <c r="O58" s="174">
        <v>54128.3</v>
      </c>
      <c r="P58" s="174">
        <v>48590.95</v>
      </c>
      <c r="Q58" s="174">
        <v>50620.21</v>
      </c>
      <c r="R58" s="174">
        <v>49424.79</v>
      </c>
      <c r="S58" s="174">
        <v>48587.93</v>
      </c>
      <c r="T58" s="174">
        <v>52106.1</v>
      </c>
      <c r="U58" s="175">
        <v>51192.88</v>
      </c>
      <c r="V58" s="174">
        <f>(D58*1000)/BF58</f>
        <v>13.351141219162168</v>
      </c>
      <c r="W58" s="174">
        <f>(D58*1000)/BF58</f>
        <v>13.351141219162168</v>
      </c>
      <c r="X58" s="174">
        <f>(E58*1000)/BG58</f>
        <v>12.820641656694328</v>
      </c>
      <c r="Y58" s="174">
        <f t="shared" ref="Y58:AG58" si="138">(F58*1000)/BI58</f>
        <v>12.91452295564201</v>
      </c>
      <c r="Z58" s="174">
        <f t="shared" si="138"/>
        <v>11.961025860522785</v>
      </c>
      <c r="AA58" s="174">
        <f t="shared" si="138"/>
        <v>11.160801069458111</v>
      </c>
      <c r="AB58" s="174">
        <f t="shared" si="138"/>
        <v>10.61766926190484</v>
      </c>
      <c r="AC58" s="174">
        <f t="shared" si="138"/>
        <v>9.8967446052233985</v>
      </c>
      <c r="AD58" s="174">
        <f t="shared" si="138"/>
        <v>9.8027008533553186</v>
      </c>
      <c r="AE58" s="174">
        <f t="shared" si="138"/>
        <v>9.7776763844439891</v>
      </c>
      <c r="AF58" s="174">
        <f t="shared" si="138"/>
        <v>9.3830296913891527</v>
      </c>
      <c r="AG58" s="174">
        <f t="shared" si="138"/>
        <v>8.9885515349665663</v>
      </c>
      <c r="AH58" s="174">
        <f t="shared" ref="AH58:AM58" si="139">(P58*1000)/BR58</f>
        <v>8.0393049636401877</v>
      </c>
      <c r="AI58" s="174">
        <f t="shared" si="139"/>
        <v>7.9591112184480801</v>
      </c>
      <c r="AJ58" s="174">
        <f t="shared" si="139"/>
        <v>7.6747998409908256</v>
      </c>
      <c r="AK58" s="174">
        <f t="shared" si="139"/>
        <v>7.5602774595327427</v>
      </c>
      <c r="AL58" s="174">
        <f t="shared" si="139"/>
        <v>7.9494959450111846</v>
      </c>
      <c r="AM58" s="174">
        <f t="shared" si="139"/>
        <v>7.6941140257956997</v>
      </c>
      <c r="AN58" s="174">
        <f>(D58*1000)/(BX58*1000)</f>
        <v>14.618949514226232</v>
      </c>
      <c r="AO58" s="174">
        <f>(D58*1000)/(BX58*1000)</f>
        <v>14.618949514226232</v>
      </c>
      <c r="AP58" s="174">
        <f>(E58*1000)/(BY58*1000)</f>
        <v>13.719145121303347</v>
      </c>
      <c r="AQ58" s="174">
        <f t="shared" ref="AQ58:AY58" si="140">(F58*1000)/(CA58*1000)</f>
        <v>14.640514165341129</v>
      </c>
      <c r="AR58" s="174">
        <f t="shared" si="140"/>
        <v>13.39998720163819</v>
      </c>
      <c r="AS58" s="174">
        <f t="shared" si="140"/>
        <v>12.517575642406198</v>
      </c>
      <c r="AT58" s="174">
        <f t="shared" si="140"/>
        <v>12.006132684063761</v>
      </c>
      <c r="AU58" s="174">
        <f t="shared" si="140"/>
        <v>11.509096686895194</v>
      </c>
      <c r="AV58" s="174">
        <f t="shared" si="140"/>
        <v>11.415200611079843</v>
      </c>
      <c r="AW58" s="174">
        <f t="shared" si="140"/>
        <v>11.314995196360998</v>
      </c>
      <c r="AX58" s="174">
        <f t="shared" si="140"/>
        <v>10.867277249677034</v>
      </c>
      <c r="AY58" s="174">
        <f t="shared" si="140"/>
        <v>10.613776917771476</v>
      </c>
      <c r="AZ58" s="174">
        <f t="shared" ref="AZ58:BE58" si="141">(P58*1000)/(CJ58*1000)</f>
        <v>9.4298259232665096</v>
      </c>
      <c r="BA58" s="174">
        <f t="shared" si="141"/>
        <v>9.7012610437149043</v>
      </c>
      <c r="BB58" s="174">
        <f t="shared" si="141"/>
        <v>9.1522304316426872</v>
      </c>
      <c r="BC58" s="174">
        <f t="shared" si="141"/>
        <v>8.8912346514904748</v>
      </c>
      <c r="BD58" s="174">
        <f t="shared" si="141"/>
        <v>9.5783272058823528</v>
      </c>
      <c r="BE58" s="174">
        <f t="shared" si="141"/>
        <v>9.4208465218991542</v>
      </c>
      <c r="BF58" s="211">
        <f>BF43</f>
        <v>5049074</v>
      </c>
      <c r="BG58" s="174">
        <f>BG43</f>
        <v>4834205</v>
      </c>
      <c r="BH58" s="174">
        <f t="shared" ref="BH58:BW58" si="142">BH43</f>
        <v>5112209</v>
      </c>
      <c r="BI58" s="174">
        <f t="shared" si="142"/>
        <v>5273954</v>
      </c>
      <c r="BJ58" s="174">
        <f t="shared" si="142"/>
        <v>5252098</v>
      </c>
      <c r="BK58" s="174">
        <f t="shared" si="142"/>
        <v>5311849</v>
      </c>
      <c r="BL58" s="174">
        <f t="shared" si="142"/>
        <v>5433798</v>
      </c>
      <c r="BM58" s="174">
        <f t="shared" si="142"/>
        <v>5672246</v>
      </c>
      <c r="BN58" s="174">
        <f t="shared" si="142"/>
        <v>5793132</v>
      </c>
      <c r="BO58" s="174">
        <f t="shared" si="142"/>
        <v>5902207</v>
      </c>
      <c r="BP58" s="174">
        <f t="shared" si="142"/>
        <v>6006691</v>
      </c>
      <c r="BQ58" s="174">
        <f t="shared" si="142"/>
        <v>6163359</v>
      </c>
      <c r="BR58" s="174">
        <f t="shared" si="142"/>
        <v>6044173</v>
      </c>
      <c r="BS58" s="174">
        <f t="shared" si="142"/>
        <v>6360033</v>
      </c>
      <c r="BT58" s="174">
        <f t="shared" si="142"/>
        <v>6439880</v>
      </c>
      <c r="BU58" s="174">
        <f t="shared" si="142"/>
        <v>6426739</v>
      </c>
      <c r="BV58" s="174">
        <f t="shared" si="142"/>
        <v>6554642</v>
      </c>
      <c r="BW58" s="174">
        <f t="shared" si="142"/>
        <v>6653512</v>
      </c>
      <c r="BX58" s="211">
        <v>4611.2</v>
      </c>
      <c r="BY58" s="174">
        <v>4517.6000000000004</v>
      </c>
      <c r="BZ58" s="174">
        <v>4547.8999999999996</v>
      </c>
      <c r="CA58" s="174">
        <v>4652.2</v>
      </c>
      <c r="CB58" s="174">
        <v>4688.1000000000004</v>
      </c>
      <c r="CC58" s="174">
        <v>4736.1000000000004</v>
      </c>
      <c r="CD58" s="174">
        <v>4805.3999999999996</v>
      </c>
      <c r="CE58" s="174">
        <v>4877.6000000000004</v>
      </c>
      <c r="CF58" s="174">
        <v>4974.8</v>
      </c>
      <c r="CG58" s="174">
        <v>5100.3</v>
      </c>
      <c r="CH58" s="174">
        <v>5186.3</v>
      </c>
      <c r="CI58" s="174">
        <v>5219.6000000000004</v>
      </c>
      <c r="CJ58" s="174">
        <v>5152.8999999999996</v>
      </c>
      <c r="CK58" s="174">
        <v>5217.8999999999996</v>
      </c>
      <c r="CL58" s="174">
        <v>5400.3</v>
      </c>
      <c r="CM58" s="174">
        <v>5464.7</v>
      </c>
      <c r="CN58" s="174">
        <v>5440</v>
      </c>
      <c r="CO58" s="174">
        <v>5434</v>
      </c>
    </row>
    <row r="59" spans="2:93" ht="15.75" customHeight="1" x14ac:dyDescent="0.3">
      <c r="B59" s="24"/>
      <c r="C59" s="24"/>
      <c r="D59" s="88"/>
      <c r="E59" s="62"/>
      <c r="F59" s="62"/>
      <c r="G59" s="62"/>
      <c r="H59" s="62"/>
      <c r="I59" s="62"/>
      <c r="J59" s="62"/>
      <c r="K59" s="62"/>
      <c r="L59" s="62"/>
      <c r="M59" s="62"/>
      <c r="N59" s="62"/>
      <c r="O59" s="62"/>
      <c r="P59" s="62"/>
      <c r="Q59" s="62"/>
      <c r="R59" s="62"/>
      <c r="S59" s="62"/>
      <c r="T59" s="62"/>
      <c r="U59" s="62"/>
      <c r="V59" s="106"/>
      <c r="W59" s="106"/>
      <c r="BP59" s="62"/>
      <c r="BQ59" s="62"/>
      <c r="BR59" s="62"/>
    </row>
    <row r="60" spans="2:93" ht="15.75" customHeight="1" x14ac:dyDescent="0.3">
      <c r="U60" s="62"/>
      <c r="V60" s="106"/>
      <c r="W60" s="106"/>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row>
    <row r="61" spans="2:93" ht="15.75" customHeight="1" x14ac:dyDescent="0.3">
      <c r="B61" s="16" t="s">
        <v>192</v>
      </c>
      <c r="C61" s="24" t="s">
        <v>189</v>
      </c>
      <c r="D61" s="24"/>
      <c r="U61" s="62"/>
      <c r="V61" s="106"/>
      <c r="W61" s="106"/>
      <c r="BM61" s="61"/>
      <c r="BN61" s="61"/>
      <c r="BO61" s="61"/>
      <c r="BP61" s="61"/>
      <c r="BQ61" s="61"/>
      <c r="BR61" s="61"/>
      <c r="BS61" s="61"/>
      <c r="BT61" s="61"/>
      <c r="BU61" s="61"/>
      <c r="BV61" s="61"/>
      <c r="BW61" s="61"/>
    </row>
    <row r="62" spans="2:93" ht="15.75" customHeight="1" x14ac:dyDescent="0.3">
      <c r="B62" s="18" t="s">
        <v>193</v>
      </c>
      <c r="C62" s="59" t="s">
        <v>191</v>
      </c>
      <c r="D62" s="59"/>
      <c r="H62" s="61"/>
      <c r="I62" s="61"/>
      <c r="J62" s="61"/>
      <c r="K62" s="61"/>
      <c r="L62" s="61"/>
      <c r="M62" s="61"/>
      <c r="N62" s="61"/>
      <c r="O62" s="61"/>
      <c r="P62" s="61"/>
      <c r="Q62" s="61"/>
      <c r="R62" s="61"/>
      <c r="S62" s="61"/>
      <c r="T62" s="61"/>
      <c r="U62" s="62"/>
      <c r="V62" s="106"/>
      <c r="W62" s="106"/>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M62" s="61"/>
      <c r="BN62" s="61"/>
      <c r="BO62" s="61"/>
      <c r="BP62" s="61"/>
      <c r="BQ62" s="61"/>
      <c r="BR62" s="61"/>
      <c r="BS62" s="61"/>
      <c r="BT62" s="61"/>
      <c r="BU62" s="61"/>
      <c r="BV62" s="61"/>
      <c r="BW62" s="61"/>
    </row>
    <row r="63" spans="2:93" ht="15.75" customHeight="1" x14ac:dyDescent="0.3">
      <c r="B63" s="16" t="s">
        <v>331</v>
      </c>
      <c r="C63" s="16" t="s">
        <v>330</v>
      </c>
      <c r="D63" s="16"/>
      <c r="H63" s="61"/>
      <c r="I63" s="61"/>
      <c r="J63" s="61"/>
      <c r="K63" s="61"/>
      <c r="L63" s="61"/>
      <c r="M63" s="61"/>
      <c r="N63" s="61"/>
      <c r="O63" s="61"/>
      <c r="P63" s="61"/>
      <c r="Q63" s="61"/>
      <c r="R63" s="61"/>
      <c r="S63" s="61"/>
      <c r="T63" s="61"/>
      <c r="U63" s="62"/>
      <c r="V63" s="106"/>
      <c r="W63" s="106"/>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Z63" s="61"/>
      <c r="BM63" s="61"/>
      <c r="BN63" s="61"/>
      <c r="BO63" s="61"/>
      <c r="BP63" s="61"/>
      <c r="BQ63" s="61"/>
      <c r="BR63" s="61"/>
      <c r="BS63" s="61"/>
      <c r="BT63" s="61"/>
      <c r="BU63" s="61"/>
      <c r="BV63" s="61"/>
      <c r="BW63" s="61"/>
    </row>
    <row r="64" spans="2:93" ht="15.75" customHeight="1" x14ac:dyDescent="0.3">
      <c r="B64" s="16"/>
      <c r="H64" s="61"/>
      <c r="I64" s="61"/>
      <c r="J64" s="4"/>
      <c r="K64" s="4"/>
      <c r="L64" s="4"/>
      <c r="M64" s="4"/>
      <c r="N64" s="4"/>
      <c r="O64" s="4"/>
      <c r="P64" s="4"/>
      <c r="Q64" s="4"/>
      <c r="R64" s="4"/>
      <c r="S64" s="4"/>
      <c r="T64" s="4"/>
      <c r="U64" s="62"/>
      <c r="V64" s="106"/>
      <c r="W64" s="106"/>
      <c r="X64" s="4"/>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Z64" s="61"/>
      <c r="BM64" s="61"/>
      <c r="BN64" s="61"/>
      <c r="BO64" s="61"/>
      <c r="BP64" s="61"/>
      <c r="BQ64" s="61"/>
      <c r="BR64" s="61"/>
      <c r="BS64" s="61"/>
      <c r="BT64" s="61"/>
      <c r="BU64" s="61"/>
      <c r="BV64" s="61"/>
      <c r="BW64" s="61"/>
    </row>
    <row r="65" spans="2:75" ht="15.75" customHeight="1" x14ac:dyDescent="0.3">
      <c r="B65" s="22"/>
      <c r="H65" s="61"/>
      <c r="I65" s="61"/>
      <c r="J65" s="4"/>
      <c r="K65" s="4"/>
      <c r="L65" s="4"/>
      <c r="M65" s="4"/>
      <c r="N65" s="4"/>
      <c r="O65" s="4"/>
      <c r="P65" s="4"/>
      <c r="Q65" s="4"/>
      <c r="R65" s="4"/>
      <c r="S65" s="4"/>
      <c r="T65" s="4"/>
      <c r="U65" s="62"/>
      <c r="V65" s="106"/>
      <c r="W65" s="106"/>
      <c r="X65" s="4"/>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Z65" s="61"/>
      <c r="BM65" s="61"/>
      <c r="BN65" s="61"/>
      <c r="BO65" s="61"/>
      <c r="BP65" s="61"/>
      <c r="BQ65" s="61"/>
      <c r="BR65" s="61"/>
      <c r="BS65" s="61"/>
      <c r="BT65" s="61"/>
      <c r="BU65" s="61"/>
      <c r="BV65" s="61"/>
      <c r="BW65" s="61"/>
    </row>
    <row r="66" spans="2:75" ht="15.75" customHeight="1" x14ac:dyDescent="0.3">
      <c r="B66" s="23"/>
      <c r="H66" s="61"/>
      <c r="I66" s="61"/>
      <c r="J66" s="4"/>
      <c r="K66" s="4"/>
      <c r="L66" s="4"/>
      <c r="M66" s="4"/>
      <c r="N66" s="4"/>
      <c r="O66" s="4"/>
      <c r="P66" s="4"/>
      <c r="Q66" s="4"/>
      <c r="R66" s="4"/>
      <c r="S66" s="4"/>
      <c r="T66" s="4"/>
      <c r="U66" s="62"/>
      <c r="V66" s="106"/>
      <c r="W66" s="106"/>
      <c r="X66" s="4"/>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Z66" s="61"/>
      <c r="BM66" s="61"/>
      <c r="BN66" s="61"/>
      <c r="BO66" s="61"/>
      <c r="BP66" s="61"/>
      <c r="BQ66" s="61"/>
      <c r="BR66" s="61"/>
      <c r="BS66" s="61"/>
      <c r="BT66" s="61"/>
      <c r="BU66" s="61"/>
      <c r="BV66" s="61"/>
      <c r="BW66" s="61"/>
    </row>
    <row r="67" spans="2:75" ht="15.75" customHeight="1" x14ac:dyDescent="0.3">
      <c r="B67" s="24"/>
      <c r="H67" s="61"/>
      <c r="I67" s="61"/>
      <c r="J67" s="4"/>
      <c r="K67" s="4"/>
      <c r="L67" s="4"/>
      <c r="M67" s="4"/>
      <c r="N67" s="4"/>
      <c r="O67" s="4"/>
      <c r="P67" s="4"/>
      <c r="Q67" s="4"/>
      <c r="R67" s="4"/>
      <c r="S67" s="4"/>
      <c r="T67" s="4"/>
      <c r="U67" s="62"/>
      <c r="V67" s="106"/>
      <c r="W67" s="106"/>
      <c r="X67" s="4"/>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Z67" s="61"/>
      <c r="BM67" s="61"/>
      <c r="BN67" s="61"/>
      <c r="BO67" s="61"/>
      <c r="BP67" s="61"/>
      <c r="BQ67" s="61"/>
      <c r="BR67" s="61"/>
      <c r="BS67" s="61"/>
      <c r="BT67" s="61"/>
      <c r="BU67" s="61"/>
      <c r="BV67" s="61"/>
      <c r="BW67" s="61"/>
    </row>
    <row r="68" spans="2:75" ht="15.75" customHeight="1" x14ac:dyDescent="0.3">
      <c r="B68" s="24"/>
      <c r="C68" s="24"/>
      <c r="D68" s="24"/>
      <c r="H68" s="61"/>
      <c r="I68" s="61"/>
      <c r="J68" s="4"/>
      <c r="K68" s="4"/>
      <c r="L68" s="4"/>
      <c r="M68" s="4"/>
      <c r="N68" s="4"/>
      <c r="O68" s="4"/>
      <c r="P68" s="4"/>
      <c r="Q68" s="4"/>
      <c r="R68" s="4"/>
      <c r="S68" s="4"/>
      <c r="T68" s="4"/>
      <c r="U68" s="62"/>
      <c r="V68" s="106"/>
      <c r="W68" s="106"/>
      <c r="X68" s="4"/>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Z68" s="61"/>
      <c r="BM68" s="61"/>
      <c r="BN68" s="61"/>
      <c r="BO68" s="61"/>
      <c r="BP68" s="61"/>
      <c r="BQ68" s="61"/>
      <c r="BR68" s="61"/>
      <c r="BS68" s="61"/>
      <c r="BT68" s="61"/>
      <c r="BU68" s="61"/>
      <c r="BV68" s="61"/>
      <c r="BW68" s="61"/>
    </row>
    <row r="69" spans="2:75" ht="15.75" customHeight="1" x14ac:dyDescent="0.3">
      <c r="B69" s="16"/>
      <c r="C69" s="16"/>
      <c r="D69" s="16"/>
      <c r="H69" s="61"/>
      <c r="I69" s="61"/>
      <c r="J69" s="4"/>
      <c r="K69" s="4"/>
      <c r="L69" s="4"/>
      <c r="M69" s="4"/>
      <c r="N69" s="4"/>
      <c r="O69" s="4"/>
      <c r="P69" s="4"/>
      <c r="Q69" s="4"/>
      <c r="R69" s="4"/>
      <c r="S69" s="4"/>
      <c r="T69" s="4"/>
      <c r="U69" s="62"/>
      <c r="V69" s="4"/>
      <c r="W69" s="4"/>
      <c r="X69" s="4"/>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Z69" s="61"/>
      <c r="BM69" s="61"/>
      <c r="BN69" s="61"/>
      <c r="BO69" s="61"/>
      <c r="BP69" s="61"/>
      <c r="BQ69" s="61"/>
      <c r="BR69" s="61"/>
      <c r="BS69" s="61"/>
      <c r="BT69" s="61"/>
      <c r="BU69" s="61"/>
      <c r="BV69" s="61"/>
      <c r="BW69" s="61"/>
    </row>
    <row r="70" spans="2:75" ht="15.75" customHeight="1" x14ac:dyDescent="0.3">
      <c r="B70" s="22" t="s">
        <v>87</v>
      </c>
      <c r="C70" s="22" t="s">
        <v>89</v>
      </c>
      <c r="D70" s="22"/>
      <c r="H70" s="61"/>
      <c r="I70" s="61"/>
      <c r="J70" s="4"/>
      <c r="K70" s="4"/>
      <c r="L70" s="4"/>
      <c r="M70" s="4"/>
      <c r="N70" s="4"/>
      <c r="O70" s="4"/>
      <c r="P70" s="4"/>
      <c r="Q70" s="4"/>
      <c r="R70" s="4"/>
      <c r="S70" s="4"/>
      <c r="T70" s="4"/>
      <c r="U70" s="4"/>
      <c r="V70" s="4"/>
      <c r="W70" s="4"/>
      <c r="X70" s="4"/>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Z70" s="61"/>
      <c r="BM70" s="61"/>
      <c r="BN70" s="61"/>
      <c r="BO70" s="61"/>
      <c r="BP70" s="61"/>
      <c r="BQ70" s="61"/>
      <c r="BR70" s="61"/>
      <c r="BS70" s="61"/>
      <c r="BT70" s="61"/>
      <c r="BU70" s="61"/>
      <c r="BV70" s="61"/>
      <c r="BW70" s="61"/>
    </row>
    <row r="71" spans="2:75" ht="15.75" customHeight="1" x14ac:dyDescent="0.3">
      <c r="B71" s="23">
        <f>'1 Utsläpp'!$B$71</f>
        <v>46177</v>
      </c>
      <c r="C71" s="23">
        <f>'1 Utsläpp'!$C$71</f>
        <v>46177</v>
      </c>
      <c r="D71" s="23"/>
      <c r="H71" s="61"/>
      <c r="I71" s="61"/>
      <c r="J71" s="4"/>
      <c r="K71" s="4"/>
      <c r="L71" s="4"/>
      <c r="M71" s="4"/>
      <c r="N71" s="4"/>
      <c r="O71" s="4"/>
      <c r="P71" s="4"/>
      <c r="Q71" s="4"/>
      <c r="R71" s="4"/>
      <c r="S71" s="4"/>
      <c r="T71" s="4"/>
      <c r="U71" s="4"/>
      <c r="V71" s="4"/>
      <c r="W71" s="4"/>
      <c r="X71" s="4"/>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Z71" s="61"/>
      <c r="BM71" s="61"/>
      <c r="BN71" s="61"/>
      <c r="BO71" s="61"/>
      <c r="BP71" s="61"/>
      <c r="BQ71" s="61"/>
      <c r="BR71" s="61"/>
      <c r="BS71" s="61"/>
      <c r="BT71" s="61"/>
      <c r="BU71" s="61"/>
      <c r="BV71" s="61"/>
      <c r="BW71" s="61"/>
    </row>
    <row r="72" spans="2:75" ht="15.75" customHeight="1" x14ac:dyDescent="0.3">
      <c r="B72" s="24"/>
      <c r="C72" s="24"/>
      <c r="D72" s="24"/>
      <c r="H72" s="61"/>
      <c r="I72" s="61"/>
      <c r="J72" s="4"/>
      <c r="K72" s="4"/>
      <c r="L72" s="4"/>
      <c r="M72" s="4"/>
      <c r="N72" s="4"/>
      <c r="O72" s="4"/>
      <c r="P72" s="4"/>
      <c r="Q72" s="4"/>
      <c r="R72" s="4"/>
      <c r="S72" s="4"/>
      <c r="T72" s="4"/>
      <c r="U72" s="4"/>
      <c r="V72" s="4"/>
      <c r="W72" s="4"/>
      <c r="X72" s="4"/>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Z72" s="61"/>
      <c r="BM72" s="61"/>
      <c r="BN72" s="61"/>
      <c r="BO72" s="61"/>
      <c r="BP72" s="61"/>
      <c r="BQ72" s="61"/>
      <c r="BR72" s="61"/>
      <c r="BS72" s="61"/>
      <c r="BT72" s="61"/>
      <c r="BU72" s="61"/>
      <c r="BV72" s="61"/>
      <c r="BW72" s="61"/>
    </row>
    <row r="73" spans="2:75" ht="15.75" customHeight="1" x14ac:dyDescent="0.3">
      <c r="B73" s="22" t="s">
        <v>88</v>
      </c>
      <c r="C73" s="22" t="s">
        <v>90</v>
      </c>
      <c r="D73" s="22"/>
      <c r="H73" s="61"/>
      <c r="I73" s="61"/>
      <c r="J73" s="4"/>
      <c r="K73" s="4"/>
      <c r="L73" s="4"/>
      <c r="M73" s="4"/>
      <c r="N73" s="4"/>
      <c r="O73" s="4"/>
      <c r="P73" s="4"/>
      <c r="Q73" s="4"/>
      <c r="R73" s="4"/>
      <c r="S73" s="4"/>
      <c r="T73" s="4"/>
      <c r="U73" s="4"/>
      <c r="V73" s="4"/>
      <c r="W73" s="4"/>
      <c r="X73" s="4"/>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Z73" s="61"/>
      <c r="BM73" s="61"/>
      <c r="BN73" s="61"/>
      <c r="BO73" s="61"/>
      <c r="BP73" s="61"/>
      <c r="BQ73" s="61"/>
      <c r="BR73" s="61"/>
      <c r="BS73" s="61"/>
      <c r="BT73" s="61"/>
      <c r="BU73" s="61"/>
      <c r="BV73" s="61"/>
      <c r="BW73" s="61"/>
    </row>
    <row r="74" spans="2:75" ht="15.75" customHeight="1" x14ac:dyDescent="0.3">
      <c r="B74" s="24" t="str">
        <f>'1 Utsläpp'!$B$74</f>
        <v>Environmental Accounts, Statistics Sweden</v>
      </c>
      <c r="C74" s="24" t="str">
        <f>'1 Utsläpp'!$C$74</f>
        <v>Miljöräkenskaperna, Statistiska centralbyrån (SCB)</v>
      </c>
      <c r="D74" s="24"/>
      <c r="J74" s="4"/>
      <c r="K74" s="4"/>
      <c r="L74" s="4"/>
      <c r="M74" s="4"/>
      <c r="N74" s="4"/>
      <c r="O74" s="4"/>
      <c r="P74" s="4"/>
      <c r="Q74" s="4"/>
      <c r="R74" s="4"/>
      <c r="S74" s="4"/>
      <c r="T74" s="4"/>
      <c r="U74" s="4"/>
      <c r="V74" s="4"/>
      <c r="W74" s="4"/>
      <c r="X74" s="4"/>
      <c r="BM74" s="61"/>
      <c r="BN74" s="61"/>
      <c r="BO74" s="61"/>
      <c r="BP74" s="61"/>
      <c r="BQ74" s="61"/>
      <c r="BR74" s="61"/>
      <c r="BS74" s="61"/>
      <c r="BT74" s="61"/>
      <c r="BU74" s="61"/>
      <c r="BV74" s="61"/>
      <c r="BW74" s="61"/>
    </row>
    <row r="75" spans="2:75" ht="15.75" customHeight="1" x14ac:dyDescent="0.3">
      <c r="B75" s="16"/>
      <c r="C75" s="24"/>
      <c r="D75" s="24"/>
      <c r="J75" s="4"/>
      <c r="K75" s="4"/>
      <c r="L75" s="4"/>
      <c r="M75" s="4"/>
      <c r="N75" s="4"/>
      <c r="O75" s="4"/>
      <c r="P75" s="4"/>
      <c r="Q75" s="4"/>
      <c r="R75" s="4"/>
      <c r="S75" s="4"/>
      <c r="T75" s="4"/>
      <c r="U75" s="4"/>
      <c r="V75" s="4"/>
      <c r="W75" s="4"/>
      <c r="X75" s="4"/>
      <c r="BM75" s="61"/>
      <c r="BN75" s="61"/>
      <c r="BO75" s="61"/>
      <c r="BP75" s="61"/>
      <c r="BQ75" s="61"/>
      <c r="BR75" s="61"/>
      <c r="BS75" s="61"/>
      <c r="BT75" s="61"/>
      <c r="BU75" s="61"/>
      <c r="BV75" s="61"/>
      <c r="BW75" s="61"/>
    </row>
    <row r="76" spans="2:75" ht="15.75" customHeight="1" x14ac:dyDescent="0.3">
      <c r="B76" s="22" t="s">
        <v>34</v>
      </c>
      <c r="C76" s="22" t="s">
        <v>33</v>
      </c>
      <c r="D76" s="22"/>
      <c r="J76" s="4"/>
      <c r="K76" s="4"/>
      <c r="L76" s="4"/>
      <c r="M76" s="4"/>
      <c r="N76" s="4"/>
      <c r="O76" s="4"/>
      <c r="P76" s="4"/>
      <c r="Q76" s="4"/>
      <c r="R76" s="4"/>
      <c r="S76" s="4"/>
      <c r="T76" s="4"/>
      <c r="U76" s="4"/>
      <c r="V76" s="4"/>
      <c r="W76" s="4"/>
      <c r="X76" s="4"/>
      <c r="BM76" s="61"/>
      <c r="BN76" s="61"/>
      <c r="BO76" s="61"/>
      <c r="BP76" s="61"/>
      <c r="BQ76" s="61"/>
      <c r="BR76" s="61"/>
      <c r="BS76" s="61"/>
      <c r="BT76" s="61"/>
      <c r="BU76" s="61"/>
      <c r="BV76" s="61"/>
      <c r="BW76" s="61"/>
    </row>
    <row r="77" spans="2:75" ht="15.75" customHeight="1" x14ac:dyDescent="0.3">
      <c r="B77" s="107" t="str">
        <f>'1 Utsläpp'!$B$77</f>
        <v>Jonas Bergström, Statistics Sweden</v>
      </c>
      <c r="C77" s="107" t="str">
        <f>'1 Utsläpp'!$C$77</f>
        <v>Jonas Bergström, Statistiska centralbyrån (SCB)</v>
      </c>
      <c r="D77" s="107"/>
      <c r="J77" s="4"/>
      <c r="K77" s="4"/>
      <c r="L77" s="4"/>
      <c r="M77" s="4"/>
      <c r="N77" s="4"/>
      <c r="O77" s="4"/>
      <c r="P77" s="4"/>
      <c r="Q77" s="4"/>
      <c r="R77" s="4"/>
      <c r="S77" s="4"/>
      <c r="T77" s="4"/>
      <c r="U77" s="4"/>
      <c r="V77" s="4"/>
      <c r="W77" s="4"/>
      <c r="X77" s="4"/>
    </row>
    <row r="78" spans="2:75" ht="15.75" customHeight="1" x14ac:dyDescent="0.3">
      <c r="B78" s="107" t="str">
        <f>'1 Utsläpp'!$B$78</f>
        <v>Telephone: +46 10 479 46 22</v>
      </c>
      <c r="C78" s="107" t="str">
        <f>'1 Utsläpp'!$C$78</f>
        <v>Telefon: 010 479 46 22</v>
      </c>
      <c r="D78" s="107"/>
    </row>
    <row r="79" spans="2:75" ht="15.75" customHeight="1" x14ac:dyDescent="0.3">
      <c r="B79" s="107" t="str">
        <f>'1 Utsläpp'!$B$79</f>
        <v>e-post: jonas.bergstrom@scb.se / miljorakenskaper@scb.se</v>
      </c>
      <c r="C79" s="107" t="str">
        <f>'1 Utsläpp'!$C$79</f>
        <v>e-post: jonas.bergstrom@scb.se / miljorakenskaper@scb.se</v>
      </c>
      <c r="D79" s="107"/>
    </row>
    <row r="80" spans="2:75" ht="15.75" customHeight="1" x14ac:dyDescent="0.25"/>
    <row r="81" ht="12" customHeight="1" x14ac:dyDescent="0.25"/>
    <row r="82" ht="12" customHeight="1" x14ac:dyDescent="0.25"/>
  </sheetData>
  <hyperlinks>
    <hyperlink ref="B1" location="'Innehåll - Contents'!A1" display="Tillbaka till innehåll - Back to content" xr:uid="{71A1C0A1-9B73-41D2-BAB1-B693EA2450A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92D050"/>
  </sheetPr>
  <dimension ref="A1:BW94"/>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21875" defaultRowHeight="14.4" x14ac:dyDescent="0.3"/>
  <cols>
    <col min="1" max="1" width="1.77734375" customWidth="1"/>
    <col min="2" max="3" width="72.77734375" customWidth="1"/>
    <col min="4" max="43" width="9.21875" style="32" customWidth="1"/>
    <col min="44" max="53" width="9.21875" customWidth="1"/>
    <col min="54" max="64" width="9.21875" style="60" customWidth="1"/>
    <col min="65" max="89" width="9.21875" customWidth="1"/>
  </cols>
  <sheetData>
    <row r="1" spans="1:75" s="1" customFormat="1" ht="15.75" customHeight="1" x14ac:dyDescent="0.25">
      <c r="A1" s="188"/>
      <c r="B1" s="257" t="s">
        <v>162</v>
      </c>
      <c r="C1" s="10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182"/>
      <c r="AS1" s="182"/>
      <c r="AT1" s="182"/>
      <c r="AU1" s="182"/>
      <c r="AV1" s="182"/>
      <c r="AW1" s="182"/>
      <c r="AX1" s="182"/>
      <c r="AY1" s="182"/>
      <c r="AZ1" s="182"/>
      <c r="BA1" s="182"/>
      <c r="BB1" s="221"/>
      <c r="BC1" s="221"/>
      <c r="BD1" s="221"/>
      <c r="BE1" s="221"/>
      <c r="BF1" s="221"/>
      <c r="BG1" s="221"/>
      <c r="BH1" s="221"/>
      <c r="BI1" s="221"/>
      <c r="BJ1" s="221"/>
      <c r="BK1" s="221"/>
      <c r="BL1" s="221"/>
      <c r="BM1" s="182"/>
      <c r="BN1" s="182"/>
      <c r="BO1" s="182"/>
      <c r="BP1" s="182"/>
      <c r="BQ1" s="182"/>
      <c r="BR1" s="182"/>
      <c r="BS1" s="182"/>
      <c r="BT1" s="182"/>
      <c r="BU1" s="182"/>
      <c r="BV1" s="182"/>
    </row>
    <row r="2" spans="1:75" s="1" customFormat="1" ht="15.75" customHeight="1" x14ac:dyDescent="0.25">
      <c r="A2" s="188"/>
      <c r="B2" s="108"/>
      <c r="C2" s="10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182"/>
      <c r="AS2" s="182"/>
      <c r="AT2" s="182"/>
      <c r="AU2" s="182"/>
      <c r="AV2" s="182"/>
      <c r="AW2" s="182"/>
      <c r="AX2" s="182"/>
      <c r="AY2" s="182"/>
      <c r="AZ2" s="182"/>
      <c r="BA2" s="182"/>
      <c r="BB2" s="221"/>
      <c r="BC2" s="221"/>
      <c r="BD2" s="221"/>
      <c r="BE2" s="221"/>
      <c r="BF2" s="221"/>
      <c r="BG2" s="221"/>
      <c r="BH2" s="221"/>
      <c r="BI2" s="221"/>
      <c r="BJ2" s="221"/>
      <c r="BK2" s="221"/>
      <c r="BL2" s="221"/>
      <c r="BM2" s="182"/>
      <c r="BN2" s="182"/>
      <c r="BO2" s="182"/>
      <c r="BP2" s="182"/>
      <c r="BQ2" s="182"/>
      <c r="BR2" s="182"/>
      <c r="BS2" s="182"/>
      <c r="BT2" s="182"/>
      <c r="BU2" s="182"/>
      <c r="BV2" s="182"/>
    </row>
    <row r="3" spans="1:75" s="1" customFormat="1" ht="15.75" customHeight="1" x14ac:dyDescent="0.25">
      <c r="A3" s="188"/>
      <c r="B3" s="127" t="s">
        <v>142</v>
      </c>
      <c r="C3" s="127" t="s">
        <v>82</v>
      </c>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182"/>
      <c r="AS3" s="182"/>
      <c r="AT3" s="182"/>
      <c r="AU3" s="182"/>
      <c r="AV3" s="182"/>
      <c r="AW3" s="182"/>
      <c r="AX3" s="182"/>
      <c r="AY3" s="182"/>
      <c r="AZ3" s="182"/>
      <c r="BA3" s="182"/>
      <c r="BB3" s="221"/>
      <c r="BC3" s="221"/>
      <c r="BD3" s="221"/>
      <c r="BE3" s="221"/>
      <c r="BF3" s="221"/>
      <c r="BG3" s="221"/>
      <c r="BH3" s="221"/>
      <c r="BI3" s="221"/>
      <c r="BJ3" s="221"/>
      <c r="BK3" s="221"/>
      <c r="BL3" s="221"/>
      <c r="BM3" s="182"/>
      <c r="BN3" s="182"/>
      <c r="BO3" s="182"/>
      <c r="BP3" s="182"/>
      <c r="BQ3" s="182"/>
      <c r="BR3" s="182"/>
      <c r="BS3" s="182"/>
      <c r="BT3" s="182"/>
      <c r="BU3" s="182"/>
      <c r="BV3" s="182"/>
    </row>
    <row r="4" spans="1:75" s="17" customFormat="1" ht="15.75" customHeight="1" x14ac:dyDescent="0.3">
      <c r="A4" s="188"/>
      <c r="B4" s="127" t="s">
        <v>361</v>
      </c>
      <c r="C4" s="127" t="s">
        <v>362</v>
      </c>
      <c r="D4" s="270" t="s">
        <v>51</v>
      </c>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170"/>
      <c r="AS4" s="170"/>
      <c r="AT4" s="170"/>
      <c r="AU4" s="170"/>
      <c r="AV4" s="170"/>
      <c r="AW4" s="170"/>
      <c r="AX4" s="170"/>
      <c r="AY4" s="170"/>
      <c r="AZ4" s="170"/>
      <c r="BA4" s="170"/>
      <c r="BB4" s="221"/>
      <c r="BC4" s="221"/>
      <c r="BD4" s="221"/>
      <c r="BE4" s="221"/>
      <c r="BF4" s="221"/>
      <c r="BG4" s="221"/>
      <c r="BH4" s="221"/>
      <c r="BI4" s="221"/>
      <c r="BJ4" s="221"/>
      <c r="BK4" s="221"/>
      <c r="BL4" s="221"/>
      <c r="BM4" s="170"/>
      <c r="BN4" s="170"/>
      <c r="BO4" s="170"/>
      <c r="BP4" s="170"/>
      <c r="BQ4" s="170"/>
      <c r="BR4" s="170"/>
      <c r="BS4" s="170"/>
      <c r="BT4" s="170"/>
      <c r="BU4" s="170"/>
      <c r="BV4" s="170"/>
    </row>
    <row r="5" spans="1:75" s="17" customFormat="1" ht="15.75" customHeight="1" x14ac:dyDescent="0.3">
      <c r="A5" s="188"/>
      <c r="B5" s="129" t="s">
        <v>103</v>
      </c>
      <c r="C5" s="215" t="s">
        <v>21</v>
      </c>
      <c r="D5" s="163" t="str">
        <f>'1 Utsläpp'!D5</f>
        <v>2008K1</v>
      </c>
      <c r="E5" s="163" t="str">
        <f>'1 Utsläpp'!E5</f>
        <v>2008K2</v>
      </c>
      <c r="F5" s="163" t="str">
        <f>'1 Utsläpp'!F5</f>
        <v>2008K3</v>
      </c>
      <c r="G5" s="163" t="str">
        <f>'1 Utsläpp'!G5</f>
        <v>2008K4</v>
      </c>
      <c r="H5" s="163" t="str">
        <f>'1 Utsläpp'!H5</f>
        <v>2009K1</v>
      </c>
      <c r="I5" s="163" t="str">
        <f>'1 Utsläpp'!I5</f>
        <v>2009K2</v>
      </c>
      <c r="J5" s="163" t="str">
        <f>'1 Utsläpp'!J5</f>
        <v>2009K3</v>
      </c>
      <c r="K5" s="163" t="str">
        <f>'1 Utsläpp'!K5</f>
        <v>2009K4</v>
      </c>
      <c r="L5" s="163" t="str">
        <f>'1 Utsläpp'!L5</f>
        <v>2010K1</v>
      </c>
      <c r="M5" s="163" t="str">
        <f>'1 Utsläpp'!M5</f>
        <v>2010K2</v>
      </c>
      <c r="N5" s="163" t="str">
        <f>'1 Utsläpp'!N5</f>
        <v>2010K3</v>
      </c>
      <c r="O5" s="163" t="str">
        <f>'1 Utsläpp'!O5</f>
        <v>2010K4</v>
      </c>
      <c r="P5" s="163" t="str">
        <f>'1 Utsläpp'!P5</f>
        <v>2011K1</v>
      </c>
      <c r="Q5" s="163" t="str">
        <f>'1 Utsläpp'!Q5</f>
        <v>2011K2</v>
      </c>
      <c r="R5" s="163" t="str">
        <f>'1 Utsläpp'!R5</f>
        <v>2011K3</v>
      </c>
      <c r="S5" s="163" t="str">
        <f>'1 Utsläpp'!S5</f>
        <v>2011K4</v>
      </c>
      <c r="T5" s="163" t="str">
        <f>'1 Utsläpp'!T5</f>
        <v>2012K1</v>
      </c>
      <c r="U5" s="163" t="str">
        <f>'1 Utsläpp'!U5</f>
        <v>2012K2</v>
      </c>
      <c r="V5" s="163" t="str">
        <f>'1 Utsläpp'!V5</f>
        <v>2012K3</v>
      </c>
      <c r="W5" s="163" t="str">
        <f>'1 Utsläpp'!W5</f>
        <v>2012K4</v>
      </c>
      <c r="X5" s="163" t="str">
        <f>'1 Utsläpp'!X5</f>
        <v>2013K1</v>
      </c>
      <c r="Y5" s="163" t="str">
        <f>'1 Utsläpp'!Y5</f>
        <v>2013K2</v>
      </c>
      <c r="Z5" s="163" t="str">
        <f>'1 Utsläpp'!Z5</f>
        <v>2013K3</v>
      </c>
      <c r="AA5" s="163" t="str">
        <f>'1 Utsläpp'!AA5</f>
        <v>2013K4</v>
      </c>
      <c r="AB5" s="163" t="str">
        <f>'1 Utsläpp'!AB5</f>
        <v>2014K1</v>
      </c>
      <c r="AC5" s="163" t="str">
        <f>'1 Utsläpp'!AC5</f>
        <v>2014K2</v>
      </c>
      <c r="AD5" s="163" t="str">
        <f>'1 Utsläpp'!AD5</f>
        <v>2014K3</v>
      </c>
      <c r="AE5" s="163" t="str">
        <f>'1 Utsläpp'!AE5</f>
        <v>2014K4</v>
      </c>
      <c r="AF5" s="163" t="str">
        <f>'1 Utsläpp'!AF5</f>
        <v>2015K1</v>
      </c>
      <c r="AG5" s="163" t="str">
        <f>'1 Utsläpp'!AG5</f>
        <v>2015K2</v>
      </c>
      <c r="AH5" s="163" t="str">
        <f>'1 Utsläpp'!AH5</f>
        <v>2015K3</v>
      </c>
      <c r="AI5" s="163" t="str">
        <f>'1 Utsläpp'!AI5</f>
        <v>2015K4</v>
      </c>
      <c r="AJ5" s="163" t="str">
        <f>'1 Utsläpp'!AJ5</f>
        <v>2016K1</v>
      </c>
      <c r="AK5" s="163" t="str">
        <f>'1 Utsläpp'!AK5</f>
        <v>2016K2</v>
      </c>
      <c r="AL5" s="163" t="str">
        <f>'1 Utsläpp'!AL5</f>
        <v>2016K3</v>
      </c>
      <c r="AM5" s="163" t="str">
        <f>'1 Utsläpp'!AM5</f>
        <v>2016K4</v>
      </c>
      <c r="AN5" s="163" t="str">
        <f>'1 Utsläpp'!AN5</f>
        <v>2017K1</v>
      </c>
      <c r="AO5" s="163" t="str">
        <f>'1 Utsläpp'!AO5</f>
        <v>2017K2</v>
      </c>
      <c r="AP5" s="163" t="str">
        <f>'1 Utsläpp'!AP5</f>
        <v>2017K3</v>
      </c>
      <c r="AQ5" s="163" t="str">
        <f>'1 Utsläpp'!AQ5</f>
        <v>2017K4</v>
      </c>
      <c r="AR5" s="163" t="str">
        <f>'1 Utsläpp'!AR5</f>
        <v>2018K1</v>
      </c>
      <c r="AS5" s="163" t="str">
        <f>'1 Utsläpp'!AS5</f>
        <v>2018K2</v>
      </c>
      <c r="AT5" s="163" t="str">
        <f>'1 Utsläpp'!AT5</f>
        <v>2018K3</v>
      </c>
      <c r="AU5" s="163" t="str">
        <f>'1 Utsläpp'!AU5</f>
        <v>2018K4</v>
      </c>
      <c r="AV5" s="163" t="str">
        <f>'1 Utsläpp'!AV5</f>
        <v>2019K1</v>
      </c>
      <c r="AW5" s="163" t="str">
        <f>'1 Utsläpp'!AW5</f>
        <v>2019K2</v>
      </c>
      <c r="AX5" s="163" t="str">
        <f>'1 Utsläpp'!AX5</f>
        <v>2019K3</v>
      </c>
      <c r="AY5" s="163" t="str">
        <f>'1 Utsläpp'!AY5</f>
        <v>2019K4</v>
      </c>
      <c r="AZ5" s="163" t="str">
        <f>'1 Utsläpp'!AZ5</f>
        <v>2020K1</v>
      </c>
      <c r="BA5" s="163" t="str">
        <f>'1 Utsläpp'!BA5</f>
        <v>2020K2</v>
      </c>
      <c r="BB5" s="163" t="str">
        <f>'1 Utsläpp'!BB5</f>
        <v>2020K3</v>
      </c>
      <c r="BC5" s="163" t="str">
        <f>'1 Utsläpp'!BC5</f>
        <v>2020K4</v>
      </c>
      <c r="BD5" s="163" t="str">
        <f>'1 Utsläpp'!BD5</f>
        <v>2021K1</v>
      </c>
      <c r="BE5" s="163" t="str">
        <f>'1 Utsläpp'!BE5</f>
        <v>2021K2</v>
      </c>
      <c r="BF5" s="163" t="str">
        <f>'1 Utsläpp'!BF5</f>
        <v>2021K3</v>
      </c>
      <c r="BG5" s="163" t="str">
        <f>'1 Utsläpp'!BG5</f>
        <v>2021K4</v>
      </c>
      <c r="BH5" s="163" t="str">
        <f>'1 Utsläpp'!BH5</f>
        <v>2022K1</v>
      </c>
      <c r="BI5" s="163" t="str">
        <f>'1 Utsläpp'!BI5</f>
        <v>2022K2</v>
      </c>
      <c r="BJ5" s="163" t="str">
        <f>'1 Utsläpp'!BK5</f>
        <v>2022K4</v>
      </c>
      <c r="BK5" s="163" t="str">
        <f>'1 Utsläpp'!BL5</f>
        <v>2023K1</v>
      </c>
      <c r="BL5" s="163" t="str">
        <f>'1 Utsläpp'!BM5</f>
        <v>2023K2</v>
      </c>
      <c r="BM5" s="163" t="str">
        <f>'1 Utsläpp'!BN5</f>
        <v>2023K3</v>
      </c>
      <c r="BN5" s="163" t="str">
        <f>'1 Utsläpp'!BO5</f>
        <v>2023K4</v>
      </c>
      <c r="BO5" s="163" t="str">
        <f>'1 Utsläpp'!BP5</f>
        <v>2024K1</v>
      </c>
      <c r="BP5" s="163" t="str">
        <f>'1 Utsläpp'!BQ5</f>
        <v>2024K2</v>
      </c>
      <c r="BQ5" s="163" t="str">
        <f>'1 Utsläpp'!BR5</f>
        <v>2024K3</v>
      </c>
      <c r="BR5" s="163" t="str">
        <f>'1 Utsläpp'!BS5</f>
        <v>2024K4</v>
      </c>
      <c r="BS5" s="163" t="str">
        <f>'1 Utsläpp'!BT5</f>
        <v>2025K1</v>
      </c>
      <c r="BT5" s="163" t="str">
        <f>'1 Utsläpp'!BU5</f>
        <v>2025K2</v>
      </c>
      <c r="BU5" s="163" t="str">
        <f>'1 Utsläpp'!BV5</f>
        <v>2025K3</v>
      </c>
      <c r="BV5" s="163" t="str">
        <f>'1 Utsläpp'!BW5</f>
        <v>2025K4</v>
      </c>
      <c r="BW5" s="266"/>
    </row>
    <row r="6" spans="1:75" s="16" customFormat="1" ht="15.75" customHeight="1" x14ac:dyDescent="0.3">
      <c r="A6" s="188"/>
      <c r="B6" s="130" t="s">
        <v>104</v>
      </c>
      <c r="C6" s="116" t="s">
        <v>35</v>
      </c>
      <c r="D6" s="219">
        <f>('1 Utsläpp'!D6/'6 FV (kvartal)'!D6)*1000</f>
        <v>103.29074682949742</v>
      </c>
      <c r="E6" s="219">
        <f>('1 Utsläpp'!E6/'6 FV (kvartal)'!E6)*1000</f>
        <v>96.332915604338609</v>
      </c>
      <c r="F6" s="219">
        <f>('1 Utsläpp'!F6/'6 FV (kvartal)'!F6)*1000</f>
        <v>102.57887200332578</v>
      </c>
      <c r="G6" s="219">
        <f>('1 Utsläpp'!G6/'6 FV (kvartal)'!G6)*1000</f>
        <v>95.84576163161249</v>
      </c>
      <c r="H6" s="219">
        <f>('1 Utsläpp'!H6/'6 FV (kvartal)'!H6)*1000</f>
        <v>98.766348205175774</v>
      </c>
      <c r="I6" s="219">
        <f>('1 Utsläpp'!I6/'6 FV (kvartal)'!I6)*1000</f>
        <v>84.564694754266341</v>
      </c>
      <c r="J6" s="219">
        <f>('1 Utsläpp'!J6/'6 FV (kvartal)'!J6)*1000</f>
        <v>90.776070113044582</v>
      </c>
      <c r="K6" s="219">
        <f>('1 Utsläpp'!K6/'6 FV (kvartal)'!K6)*1000</f>
        <v>93.272932200450839</v>
      </c>
      <c r="L6" s="219">
        <f>('1 Utsläpp'!L6/'6 FV (kvartal)'!L6)*1000</f>
        <v>96.958758314855885</v>
      </c>
      <c r="M6" s="219">
        <f>('1 Utsläpp'!M6/'6 FV (kvartal)'!M6)*1000</f>
        <v>88.954631070346409</v>
      </c>
      <c r="N6" s="219">
        <f>('1 Utsläpp'!N6/'6 FV (kvartal)'!N6)*1000</f>
        <v>91.669465905273768</v>
      </c>
      <c r="O6" s="219">
        <f>('1 Utsläpp'!O6/'6 FV (kvartal)'!O6)*1000</f>
        <v>96.697820656387293</v>
      </c>
      <c r="P6" s="219">
        <f>('1 Utsläpp'!P6/'6 FV (kvartal)'!P6)*1000</f>
        <v>94.978623156792594</v>
      </c>
      <c r="Q6" s="219">
        <f>('1 Utsläpp'!Q6/'6 FV (kvartal)'!Q6)*1000</f>
        <v>85.656514645326695</v>
      </c>
      <c r="R6" s="219">
        <f>('1 Utsläpp'!R6/'6 FV (kvartal)'!R6)*1000</f>
        <v>89.461510219067421</v>
      </c>
      <c r="S6" s="219">
        <f>('1 Utsläpp'!S6/'6 FV (kvartal)'!S6)*1000</f>
        <v>86.707095448798995</v>
      </c>
      <c r="T6" s="219">
        <f>('1 Utsläpp'!T6/'6 FV (kvartal)'!T6)*1000</f>
        <v>90.353678929765891</v>
      </c>
      <c r="U6" s="219">
        <f>('1 Utsläpp'!U6/'6 FV (kvartal)'!U6)*1000</f>
        <v>82.269391832187182</v>
      </c>
      <c r="V6" s="219">
        <f>('1 Utsläpp'!V6/'6 FV (kvartal)'!V6)*1000</f>
        <v>87.35135354519258</v>
      </c>
      <c r="W6" s="219">
        <f>('1 Utsläpp'!W6/'6 FV (kvartal)'!W6)*1000</f>
        <v>86.767757702015146</v>
      </c>
      <c r="X6" s="219">
        <f>('1 Utsläpp'!X6/'6 FV (kvartal)'!X6)*1000</f>
        <v>87.472424217664852</v>
      </c>
      <c r="Y6" s="219">
        <f>('1 Utsläpp'!Y6/'6 FV (kvartal)'!Y6)*1000</f>
        <v>74.770268860213548</v>
      </c>
      <c r="Z6" s="219">
        <f>('1 Utsläpp'!Z6/'6 FV (kvartal)'!Z6)*1000</f>
        <v>83.203182327269914</v>
      </c>
      <c r="AA6" s="219">
        <f>('1 Utsläpp'!AA6/'6 FV (kvartal)'!AA6)*1000</f>
        <v>79.708475329678464</v>
      </c>
      <c r="AB6" s="219">
        <f>('1 Utsläpp'!AB6/'6 FV (kvartal)'!AB6)*1000</f>
        <v>77.500819463160582</v>
      </c>
      <c r="AC6" s="219">
        <f>('1 Utsläpp'!AC6/'6 FV (kvartal)'!AC6)*1000</f>
        <v>66.1646629786445</v>
      </c>
      <c r="AD6" s="219">
        <f>('1 Utsläpp'!AD6/'6 FV (kvartal)'!AD6)*1000</f>
        <v>79.272459499263618</v>
      </c>
      <c r="AE6" s="219">
        <f>('1 Utsläpp'!AE6/'6 FV (kvartal)'!AE6)*1000</f>
        <v>72.253676840095139</v>
      </c>
      <c r="AF6" s="219">
        <f>('1 Utsläpp'!AF6/'6 FV (kvartal)'!AF6)*1000</f>
        <v>76.929528373815486</v>
      </c>
      <c r="AG6" s="219">
        <f>('1 Utsläpp'!AG6/'6 FV (kvartal)'!AG6)*1000</f>
        <v>62.594645044624627</v>
      </c>
      <c r="AH6" s="219">
        <f>('1 Utsläpp'!AH6/'6 FV (kvartal)'!AH6)*1000</f>
        <v>70.916843642155555</v>
      </c>
      <c r="AI6" s="219">
        <f>('1 Utsläpp'!AI6/'6 FV (kvartal)'!AI6)*1000</f>
        <v>74.942895823931678</v>
      </c>
      <c r="AJ6" s="219">
        <f>('1 Utsläpp'!AJ6/'6 FV (kvartal)'!AJ6)*1000</f>
        <v>72.035971975321544</v>
      </c>
      <c r="AK6" s="219">
        <f>('1 Utsläpp'!AK6/'6 FV (kvartal)'!AK6)*1000</f>
        <v>67.547230640273384</v>
      </c>
      <c r="AL6" s="219">
        <f>('1 Utsläpp'!AL6/'6 FV (kvartal)'!AL6)*1000</f>
        <v>71.75183729277046</v>
      </c>
      <c r="AM6" s="219">
        <f>('1 Utsläpp'!AM6/'6 FV (kvartal)'!AM6)*1000</f>
        <v>67.678094390026715</v>
      </c>
      <c r="AN6" s="219">
        <f>('1 Utsläpp'!AN6/'6 FV (kvartal)'!AN6)*1000</f>
        <v>72.923798522874449</v>
      </c>
      <c r="AO6" s="219">
        <f>('1 Utsläpp'!AO6/'6 FV (kvartal)'!AO6)*1000</f>
        <v>61.760895688619243</v>
      </c>
      <c r="AP6" s="219">
        <f>('1 Utsläpp'!AP6/'6 FV (kvartal)'!AP6)*1000</f>
        <v>67.869820596309779</v>
      </c>
      <c r="AQ6" s="219">
        <f>('1 Utsläpp'!AQ6/'6 FV (kvartal)'!AQ6)*1000</f>
        <v>68.730831446133934</v>
      </c>
      <c r="AR6" s="219">
        <f>('1 Utsläpp'!AR6/'6 FV (kvartal)'!AR6)*1000</f>
        <v>74.305134254578149</v>
      </c>
      <c r="AS6" s="219">
        <f>('1 Utsläpp'!AS6/'6 FV (kvartal)'!AS6)*1000</f>
        <v>69.424132254081485</v>
      </c>
      <c r="AT6" s="219">
        <f>('1 Utsläpp'!AT6/'6 FV (kvartal)'!AT6)*1000</f>
        <v>76.258511036288823</v>
      </c>
      <c r="AU6" s="219">
        <f>('1 Utsläpp'!AU6/'6 FV (kvartal)'!AU6)*1000</f>
        <v>75.024482528377476</v>
      </c>
      <c r="AV6" s="219">
        <f>('1 Utsläpp'!AV6/'6 FV (kvartal)'!AV6)*1000</f>
        <v>68.40715239954784</v>
      </c>
      <c r="AW6" s="219">
        <f>('1 Utsläpp'!AW6/'6 FV (kvartal)'!AW6)*1000</f>
        <v>66.493256262042394</v>
      </c>
      <c r="AX6" s="219">
        <f>('1 Utsläpp'!AX6/'6 FV (kvartal)'!AX6)*1000</f>
        <v>73.820948133227816</v>
      </c>
      <c r="AY6" s="219">
        <f>('1 Utsläpp'!AY6/'6 FV (kvartal)'!AY6)*1000</f>
        <v>66.401602762484927</v>
      </c>
      <c r="AZ6" s="219">
        <f>('1 Utsläpp'!AZ6/'6 FV (kvartal)'!AY6)*1000</f>
        <v>65.930546958986213</v>
      </c>
      <c r="BA6" s="219">
        <f>('1 Utsläpp'!BA6/'6 FV (kvartal)'!AZ6)*1000</f>
        <v>70.192896935933149</v>
      </c>
      <c r="BB6" s="219">
        <f>('1 Utsläpp'!BB6/'6 FV (kvartal)'!BA6)*1000</f>
        <v>66.950853865206639</v>
      </c>
      <c r="BC6" s="219">
        <f>('1 Utsläpp'!BC6/'6 FV (kvartal)'!BB6)*1000</f>
        <v>73.359010021040618</v>
      </c>
      <c r="BD6" s="219">
        <f>('1 Utsläpp'!BD6/'6 FV (kvartal)'!BD6)*1000</f>
        <v>73.830685853111561</v>
      </c>
      <c r="BE6" s="219">
        <f>('1 Utsläpp'!BE6/'6 FV (kvartal)'!BE6)*1000</f>
        <v>66.939309613728227</v>
      </c>
      <c r="BF6" s="219">
        <f>('1 Utsläpp'!BF6/'6 FV (kvartal)'!BF6)*1000</f>
        <v>73.817558948941297</v>
      </c>
      <c r="BG6" s="219">
        <f>('1 Utsläpp'!BG6/'6 FV (kvartal)'!BG6)*1000</f>
        <v>67.773802693307232</v>
      </c>
      <c r="BH6" s="219">
        <f>('1 Utsläpp'!BH6/'6 FV (kvartal)'!BI6)*1000</f>
        <v>65.000820883270407</v>
      </c>
      <c r="BI6" s="219">
        <f>('1 Utsläpp'!BI6/'6 FV (kvartal)'!BJ6)*1000</f>
        <v>65.462695487598367</v>
      </c>
      <c r="BJ6" s="219">
        <f>('1 Utsläpp'!BK6/'6 FV (kvartal)'!BK6)*1000</f>
        <v>62.836243511090146</v>
      </c>
      <c r="BK6" s="219">
        <f>('1 Utsläpp'!BL6/'6 FV (kvartal)'!BL6)*1000</f>
        <v>63.795305658886662</v>
      </c>
      <c r="BL6" s="219">
        <f>('1 Utsläpp'!BM6/'6 FV (kvartal)'!BM6)*1000</f>
        <v>66.665523626637395</v>
      </c>
      <c r="BM6" s="219">
        <f>('1 Utsläpp'!BN6/'6 FV (kvartal)'!BN6)*1000</f>
        <v>68.468189806678396</v>
      </c>
      <c r="BN6" s="219">
        <f>('1 Utsläpp'!BO6/'6 FV (kvartal)'!BO6)*1000</f>
        <v>70.019701257298422</v>
      </c>
      <c r="BO6" s="219">
        <f>('1 Utsläpp'!BP6/'6 FV (kvartal)'!BP6)*1000</f>
        <v>72.812867791290699</v>
      </c>
      <c r="BP6" s="219">
        <f>('1 Utsläpp'!BQ6/'6 FV (kvartal)'!BQ6)*1000</f>
        <v>79.165191286275117</v>
      </c>
      <c r="BQ6" s="219">
        <f>('1 Utsläpp'!BR6/'6 FV (kvartal)'!BR6)*1000</f>
        <v>84.628653178009401</v>
      </c>
      <c r="BR6" s="219">
        <f>('1 Utsläpp'!BS6/'6 FV (kvartal)'!BS6)*1000</f>
        <v>83.633236414267571</v>
      </c>
      <c r="BS6" s="219">
        <f>('1 Utsläpp'!BT6/'6 FV (kvartal)'!BT6)*1000</f>
        <v>73.325319946263164</v>
      </c>
      <c r="BT6" s="219">
        <f>('1 Utsläpp'!BU6/'6 FV (kvartal)'!BU6)*1000</f>
        <v>83.77903478156216</v>
      </c>
      <c r="BU6" s="219">
        <f>('1 Utsläpp'!BV6/'6 FV (kvartal)'!BV6)*1000</f>
        <v>86.978211247146703</v>
      </c>
      <c r="BV6" s="219">
        <f>('1 Utsläpp'!BW6/'6 FV (kvartal)'!BW6)*1000</f>
        <v>84.733357702774043</v>
      </c>
      <c r="BW6" s="68"/>
    </row>
    <row r="7" spans="1:75" s="16" customFormat="1" ht="15.75" customHeight="1" x14ac:dyDescent="0.3">
      <c r="A7" s="188"/>
      <c r="B7" s="131" t="s">
        <v>105</v>
      </c>
      <c r="C7" s="116" t="s">
        <v>1</v>
      </c>
      <c r="D7" s="219">
        <f>('1 Utsläpp'!D7/'6 FV (kvartal)'!D7)*1000</f>
        <v>20.708023526800577</v>
      </c>
      <c r="E7" s="219">
        <f>('1 Utsläpp'!E7/'6 FV (kvartal)'!E7)*1000</f>
        <v>19.406820597043762</v>
      </c>
      <c r="F7" s="219">
        <f>('1 Utsläpp'!F7/'6 FV (kvartal)'!F7)*1000</f>
        <v>16.974913494809687</v>
      </c>
      <c r="G7" s="219">
        <f>('1 Utsläpp'!G7/'6 FV (kvartal)'!G7)*1000</f>
        <v>21.564603332229947</v>
      </c>
      <c r="H7" s="219">
        <f>('1 Utsläpp'!H7/'6 FV (kvartal)'!H7)*1000</f>
        <v>23.36852207293666</v>
      </c>
      <c r="I7" s="219">
        <f>('1 Utsläpp'!I7/'6 FV (kvartal)'!I7)*1000</f>
        <v>17.656191310880182</v>
      </c>
      <c r="J7" s="219">
        <f>('1 Utsläpp'!J7/'6 FV (kvartal)'!J7)*1000</f>
        <v>14.802051282051282</v>
      </c>
      <c r="K7" s="219">
        <f>('1 Utsläpp'!K7/'6 FV (kvartal)'!K7)*1000</f>
        <v>19.443837611505554</v>
      </c>
      <c r="L7" s="219">
        <f>('1 Utsläpp'!L7/'6 FV (kvartal)'!L7)*1000</f>
        <v>29.54815388587658</v>
      </c>
      <c r="M7" s="219">
        <f>('1 Utsläpp'!M7/'6 FV (kvartal)'!M7)*1000</f>
        <v>17.81818181818182</v>
      </c>
      <c r="N7" s="219">
        <f>('1 Utsläpp'!N7/'6 FV (kvartal)'!N7)*1000</f>
        <v>17.598223436966176</v>
      </c>
      <c r="O7" s="219">
        <f>('1 Utsläpp'!O7/'6 FV (kvartal)'!O7)*1000</f>
        <v>22.686524002313476</v>
      </c>
      <c r="P7" s="219">
        <f>('1 Utsläpp'!P7/'6 FV (kvartal)'!P7)*1000</f>
        <v>26.744566997925084</v>
      </c>
      <c r="Q7" s="219">
        <f>('1 Utsläpp'!Q7/'6 FV (kvartal)'!Q7)*1000</f>
        <v>20.115392137688247</v>
      </c>
      <c r="R7" s="219">
        <f>('1 Utsläpp'!R7/'6 FV (kvartal)'!R7)*1000</f>
        <v>20.130052395209582</v>
      </c>
      <c r="S7" s="219">
        <f>('1 Utsläpp'!S7/'6 FV (kvartal)'!S7)*1000</f>
        <v>22.224990035870864</v>
      </c>
      <c r="T7" s="219">
        <f>('1 Utsläpp'!T7/'6 FV (kvartal)'!T7)*1000</f>
        <v>25.902294141745184</v>
      </c>
      <c r="U7" s="219">
        <f>('1 Utsläpp'!U7/'6 FV (kvartal)'!U7)*1000</f>
        <v>23.079159212880143</v>
      </c>
      <c r="V7" s="219">
        <f>('1 Utsläpp'!V7/'6 FV (kvartal)'!V7)*1000</f>
        <v>22.731146144013636</v>
      </c>
      <c r="W7" s="219">
        <f>('1 Utsläpp'!W7/'6 FV (kvartal)'!W7)*1000</f>
        <v>23.677727001788199</v>
      </c>
      <c r="X7" s="219">
        <f>('1 Utsläpp'!X7/'6 FV (kvartal)'!X7)*1000</f>
        <v>28.222556014519963</v>
      </c>
      <c r="Y7" s="219">
        <f>('1 Utsläpp'!Y7/'6 FV (kvartal)'!Y7)*1000</f>
        <v>24.070306318526054</v>
      </c>
      <c r="Z7" s="219">
        <f>('1 Utsläpp'!Z7/'6 FV (kvartal)'!Z7)*1000</f>
        <v>23.621587830798081</v>
      </c>
      <c r="AA7" s="219">
        <f>('1 Utsläpp'!AA7/'6 FV (kvartal)'!AA7)*1000</f>
        <v>27.362071132336307</v>
      </c>
      <c r="AB7" s="219">
        <f>('1 Utsläpp'!AB7/'6 FV (kvartal)'!AB7)*1000</f>
        <v>31.40546784751637</v>
      </c>
      <c r="AC7" s="219">
        <f>('1 Utsläpp'!AC7/'6 FV (kvartal)'!AC7)*1000</f>
        <v>26.032802472070358</v>
      </c>
      <c r="AD7" s="219">
        <f>('1 Utsläpp'!AD7/'6 FV (kvartal)'!AD7)*1000</f>
        <v>28.958868894601544</v>
      </c>
      <c r="AE7" s="219">
        <f>('1 Utsläpp'!AE7/'6 FV (kvartal)'!AE7)*1000</f>
        <v>32.041655952687066</v>
      </c>
      <c r="AF7" s="219">
        <f>('1 Utsläpp'!AF7/'6 FV (kvartal)'!AF7)*1000</f>
        <v>27.755841121495326</v>
      </c>
      <c r="AG7" s="219">
        <f>('1 Utsläpp'!AG7/'6 FV (kvartal)'!AG7)*1000</f>
        <v>25.8617522103571</v>
      </c>
      <c r="AH7" s="219">
        <f>('1 Utsläpp'!AH7/'6 FV (kvartal)'!AH7)*1000</f>
        <v>24.961630970106519</v>
      </c>
      <c r="AI7" s="219">
        <f>('1 Utsläpp'!AI7/'6 FV (kvartal)'!AI7)*1000</f>
        <v>33.10155283770785</v>
      </c>
      <c r="AJ7" s="219">
        <f>('1 Utsläpp'!AJ7/'6 FV (kvartal)'!AJ7)*1000</f>
        <v>26.329885683179096</v>
      </c>
      <c r="AK7" s="219">
        <f>('1 Utsläpp'!AK7/'6 FV (kvartal)'!AK7)*1000</f>
        <v>26.047444824737401</v>
      </c>
      <c r="AL7" s="219">
        <f>('1 Utsläpp'!AL7/'6 FV (kvartal)'!AL7)*1000</f>
        <v>25.066535776614312</v>
      </c>
      <c r="AM7" s="219">
        <f>('1 Utsläpp'!AM7/'6 FV (kvartal)'!AM7)*1000</f>
        <v>29.769893302481037</v>
      </c>
      <c r="AN7" s="219">
        <f>('1 Utsläpp'!AN7/'6 FV (kvartal)'!AN7)*1000</f>
        <v>28.361858190709047</v>
      </c>
      <c r="AO7" s="219">
        <f>('1 Utsläpp'!AO7/'6 FV (kvartal)'!AO7)*1000</f>
        <v>24.345842836408874</v>
      </c>
      <c r="AP7" s="219">
        <f>('1 Utsläpp'!AP7/'6 FV (kvartal)'!AP7)*1000</f>
        <v>22.624876604146099</v>
      </c>
      <c r="AQ7" s="219">
        <f>('1 Utsläpp'!AQ7/'6 FV (kvartal)'!AQ7)*1000</f>
        <v>22.133553654743391</v>
      </c>
      <c r="AR7" s="219">
        <f>('1 Utsläpp'!AR7/'6 FV (kvartal)'!AR7)*1000</f>
        <v>23.439618138424823</v>
      </c>
      <c r="AS7" s="219">
        <f>('1 Utsläpp'!AS7/'6 FV (kvartal)'!AS7)*1000</f>
        <v>22.143006919689661</v>
      </c>
      <c r="AT7" s="219">
        <f>('1 Utsläpp'!AT7/'6 FV (kvartal)'!AT7)*1000</f>
        <v>21.111435807519968</v>
      </c>
      <c r="AU7" s="219">
        <f>('1 Utsläpp'!AU7/'6 FV (kvartal)'!AU7)*1000</f>
        <v>22.280314960629923</v>
      </c>
      <c r="AV7" s="219">
        <f>('1 Utsläpp'!AV7/'6 FV (kvartal)'!AV7)*1000</f>
        <v>22.103455243483534</v>
      </c>
      <c r="AW7" s="219">
        <f>('1 Utsläpp'!AW7/'6 FV (kvartal)'!AW7)*1000</f>
        <v>21.554922941003241</v>
      </c>
      <c r="AX7" s="219">
        <f>('1 Utsläpp'!AX7/'6 FV (kvartal)'!AX7)*1000</f>
        <v>22.218662006020004</v>
      </c>
      <c r="AY7" s="219">
        <f>('1 Utsläpp'!AY7/'6 FV (kvartal)'!AY7)*1000</f>
        <v>25.180891035963501</v>
      </c>
      <c r="AZ7" s="219">
        <f>('1 Utsläpp'!AZ7/'6 FV (kvartal)'!AY7)*1000</f>
        <v>25.481481481481485</v>
      </c>
      <c r="BA7" s="219">
        <f>('1 Utsläpp'!BA7/'6 FV (kvartal)'!AZ7)*1000</f>
        <v>22.207872078720786</v>
      </c>
      <c r="BB7" s="219">
        <f>('1 Utsläpp'!BB7/'6 FV (kvartal)'!BA7)*1000</f>
        <v>24.885443975834949</v>
      </c>
      <c r="BC7" s="219">
        <f>('1 Utsläpp'!BC7/'6 FV (kvartal)'!BB7)*1000</f>
        <v>19.715496368038743</v>
      </c>
      <c r="BD7" s="219">
        <f>('1 Utsläpp'!BD7/'6 FV (kvartal)'!BD7)*1000</f>
        <v>19.997314955696769</v>
      </c>
      <c r="BE7" s="219">
        <f>('1 Utsläpp'!BE7/'6 FV (kvartal)'!BE7)*1000</f>
        <v>22.022573818401693</v>
      </c>
      <c r="BF7" s="219">
        <f>('1 Utsläpp'!BF7/'6 FV (kvartal)'!BF7)*1000</f>
        <v>23.041350379544546</v>
      </c>
      <c r="BG7" s="219">
        <f>('1 Utsläpp'!BG7/'6 FV (kvartal)'!BG7)*1000</f>
        <v>19.8060715903942</v>
      </c>
      <c r="BH7" s="219">
        <f>('1 Utsläpp'!BH7/'6 FV (kvartal)'!BI7)*1000</f>
        <v>26.418158113073368</v>
      </c>
      <c r="BI7" s="219">
        <f>('1 Utsläpp'!BI7/'6 FV (kvartal)'!BJ7)*1000</f>
        <v>22.699525209134073</v>
      </c>
      <c r="BJ7" s="219">
        <f>('1 Utsläpp'!BK7/'6 FV (kvartal)'!BK7)*1000</f>
        <v>28.601272827891531</v>
      </c>
      <c r="BK7" s="219">
        <f>('1 Utsläpp'!BL7/'6 FV (kvartal)'!BL7)*1000</f>
        <v>23.375440992375101</v>
      </c>
      <c r="BL7" s="219">
        <f>('1 Utsläpp'!BM7/'6 FV (kvartal)'!BM7)*1000</f>
        <v>28.079925070246645</v>
      </c>
      <c r="BM7" s="219">
        <f>('1 Utsläpp'!BN7/'6 FV (kvartal)'!BN7)*1000</f>
        <v>20.69462227912932</v>
      </c>
      <c r="BN7" s="219">
        <f>('1 Utsläpp'!BO7/'6 FV (kvartal)'!BO7)*1000</f>
        <v>29.417849091632409</v>
      </c>
      <c r="BO7" s="219">
        <f>('1 Utsläpp'!BP7/'6 FV (kvartal)'!BP7)*1000</f>
        <v>39.928494815874153</v>
      </c>
      <c r="BP7" s="219">
        <f>('1 Utsläpp'!BQ7/'6 FV (kvartal)'!BQ7)*1000</f>
        <v>30.459889864563177</v>
      </c>
      <c r="BQ7" s="219">
        <f>('1 Utsläpp'!BR7/'6 FV (kvartal)'!BR7)*1000</f>
        <v>27.324780553679947</v>
      </c>
      <c r="BR7" s="219">
        <f>('1 Utsläpp'!BS7/'6 FV (kvartal)'!BS7)*1000</f>
        <v>25.653818004391315</v>
      </c>
      <c r="BS7" s="219">
        <f>('1 Utsläpp'!BT7/'6 FV (kvartal)'!BT7)*1000</f>
        <v>27.123073217726397</v>
      </c>
      <c r="BT7" s="219">
        <f>('1 Utsläpp'!BU7/'6 FV (kvartal)'!BU7)*1000</f>
        <v>26.896124798811442</v>
      </c>
      <c r="BU7" s="219">
        <f>('1 Utsläpp'!BV7/'6 FV (kvartal)'!BV7)*1000</f>
        <v>25.433717086515447</v>
      </c>
      <c r="BV7" s="219">
        <f>('1 Utsläpp'!BW7/'6 FV (kvartal)'!BW7)*1000</f>
        <v>25.063621533442092</v>
      </c>
      <c r="BW7" s="68"/>
    </row>
    <row r="8" spans="1:75" s="16" customFormat="1" ht="15.75" customHeight="1" x14ac:dyDescent="0.3">
      <c r="A8" s="188"/>
      <c r="B8" s="131" t="s">
        <v>106</v>
      </c>
      <c r="C8" s="116" t="s">
        <v>2</v>
      </c>
      <c r="D8" s="219">
        <f>('1 Utsläpp'!D8/'6 FV (kvartal)'!D8)*1000</f>
        <v>12.400615238996687</v>
      </c>
      <c r="E8" s="219">
        <f>('1 Utsläpp'!E8/'6 FV (kvartal)'!E8)*1000</f>
        <v>10.743650020067657</v>
      </c>
      <c r="F8" s="219">
        <f>('1 Utsläpp'!F8/'6 FV (kvartal)'!F8)*1000</f>
        <v>11.761822018120888</v>
      </c>
      <c r="G8" s="219">
        <f>('1 Utsläpp'!G8/'6 FV (kvartal)'!G8)*1000</f>
        <v>21.730670762928824</v>
      </c>
      <c r="H8" s="219">
        <f>('1 Utsläpp'!H8/'6 FV (kvartal)'!H8)*1000</f>
        <v>15.540309918765786</v>
      </c>
      <c r="I8" s="219">
        <f>('1 Utsläpp'!I8/'6 FV (kvartal)'!I8)*1000</f>
        <v>11.688799799548985</v>
      </c>
      <c r="J8" s="219">
        <f>('1 Utsläpp'!J8/'6 FV (kvartal)'!J8)*1000</f>
        <v>12.167125803489439</v>
      </c>
      <c r="K8" s="219">
        <f>('1 Utsläpp'!K8/'6 FV (kvartal)'!K8)*1000</f>
        <v>17.887588408336985</v>
      </c>
      <c r="L8" s="219">
        <f>('1 Utsläpp'!L8/'6 FV (kvartal)'!L8)*1000</f>
        <v>13.058496788751953</v>
      </c>
      <c r="M8" s="219">
        <f>('1 Utsläpp'!M8/'6 FV (kvartal)'!M8)*1000</f>
        <v>9.8595952394010862</v>
      </c>
      <c r="N8" s="219">
        <f>('1 Utsläpp'!N8/'6 FV (kvartal)'!N8)*1000</f>
        <v>9.5159623928091754</v>
      </c>
      <c r="O8" s="219">
        <f>('1 Utsläpp'!O8/'6 FV (kvartal)'!O8)*1000</f>
        <v>14.713375796178342</v>
      </c>
      <c r="P8" s="219">
        <f>('1 Utsläpp'!P8/'6 FV (kvartal)'!P8)*1000</f>
        <v>12.117818344719453</v>
      </c>
      <c r="Q8" s="219">
        <f>('1 Utsläpp'!Q8/'6 FV (kvartal)'!Q8)*1000</f>
        <v>10.579399141630901</v>
      </c>
      <c r="R8" s="219">
        <f>('1 Utsläpp'!R8/'6 FV (kvartal)'!R8)*1000</f>
        <v>10.366372260385997</v>
      </c>
      <c r="S8" s="219">
        <f>('1 Utsläpp'!S8/'6 FV (kvartal)'!S8)*1000</f>
        <v>15.745558944912974</v>
      </c>
      <c r="T8" s="219">
        <f>('1 Utsläpp'!T8/'6 FV (kvartal)'!T8)*1000</f>
        <v>12.776046440574397</v>
      </c>
      <c r="U8" s="219">
        <f>('1 Utsläpp'!U8/'6 FV (kvartal)'!U8)*1000</f>
        <v>11.292713567839197</v>
      </c>
      <c r="V8" s="219">
        <f>('1 Utsläpp'!V8/'6 FV (kvartal)'!V8)*1000</f>
        <v>11.279752509628134</v>
      </c>
      <c r="W8" s="219">
        <f>('1 Utsläpp'!W8/'6 FV (kvartal)'!W8)*1000</f>
        <v>17.814942376473706</v>
      </c>
      <c r="X8" s="219">
        <f>('1 Utsläpp'!X8/'6 FV (kvartal)'!X8)*1000</f>
        <v>13.247880233174351</v>
      </c>
      <c r="Y8" s="219">
        <f>('1 Utsläpp'!Y8/'6 FV (kvartal)'!Y8)*1000</f>
        <v>10.463185907996452</v>
      </c>
      <c r="Z8" s="219">
        <f>('1 Utsläpp'!Z8/'6 FV (kvartal)'!Z8)*1000</f>
        <v>11.399677938808374</v>
      </c>
      <c r="AA8" s="219">
        <f>('1 Utsläpp'!AA8/'6 FV (kvartal)'!AA8)*1000</f>
        <v>15.837311557788944</v>
      </c>
      <c r="AB8" s="219">
        <f>('1 Utsläpp'!AB8/'6 FV (kvartal)'!AB8)*1000</f>
        <v>13.533766324463999</v>
      </c>
      <c r="AC8" s="219">
        <f>('1 Utsläpp'!AC8/'6 FV (kvartal)'!AC8)*1000</f>
        <v>10.248900062853551</v>
      </c>
      <c r="AD8" s="219">
        <f>('1 Utsläpp'!AD8/'6 FV (kvartal)'!AD8)*1000</f>
        <v>10.682587318817445</v>
      </c>
      <c r="AE8" s="219">
        <f>('1 Utsläpp'!AE8/'6 FV (kvartal)'!AE8)*1000</f>
        <v>15.223992972769482</v>
      </c>
      <c r="AF8" s="219">
        <f>('1 Utsläpp'!AF8/'6 FV (kvartal)'!AF8)*1000</f>
        <v>15.206250991591304</v>
      </c>
      <c r="AG8" s="219">
        <f>('1 Utsläpp'!AG8/'6 FV (kvartal)'!AG8)*1000</f>
        <v>9.4970926636149944</v>
      </c>
      <c r="AH8" s="219">
        <f>('1 Utsläpp'!AH8/'6 FV (kvartal)'!AH8)*1000</f>
        <v>8.878532592459818</v>
      </c>
      <c r="AI8" s="219">
        <f>('1 Utsläpp'!AI8/'6 FV (kvartal)'!AI8)*1000</f>
        <v>11.983105390185036</v>
      </c>
      <c r="AJ8" s="219">
        <f>('1 Utsläpp'!AJ8/'6 FV (kvartal)'!AJ8)*1000</f>
        <v>10.888724626144311</v>
      </c>
      <c r="AK8" s="219">
        <f>('1 Utsläpp'!AK8/'6 FV (kvartal)'!AK8)*1000</f>
        <v>9.0052603581771979</v>
      </c>
      <c r="AL8" s="219">
        <f>('1 Utsläpp'!AL8/'6 FV (kvartal)'!AL8)*1000</f>
        <v>10.259990071978159</v>
      </c>
      <c r="AM8" s="219">
        <f>('1 Utsläpp'!AM8/'6 FV (kvartal)'!AM8)*1000</f>
        <v>14.738570677877036</v>
      </c>
      <c r="AN8" s="219">
        <f>('1 Utsläpp'!AN8/'6 FV (kvartal)'!AN8)*1000</f>
        <v>11.982219061166431</v>
      </c>
      <c r="AO8" s="219">
        <f>('1 Utsläpp'!AO8/'6 FV (kvartal)'!AO8)*1000</f>
        <v>8.4412290309563627</v>
      </c>
      <c r="AP8" s="219">
        <f>('1 Utsläpp'!AP8/'6 FV (kvartal)'!AP8)*1000</f>
        <v>9.199831162566328</v>
      </c>
      <c r="AQ8" s="219">
        <f>('1 Utsläpp'!AQ8/'6 FV (kvartal)'!AQ8)*1000</f>
        <v>13.691008141029563</v>
      </c>
      <c r="AR8" s="219">
        <f>('1 Utsläpp'!AR8/'6 FV (kvartal)'!AR8)*1000</f>
        <v>10.331109152713081</v>
      </c>
      <c r="AS8" s="219">
        <f>('1 Utsläpp'!AS8/'6 FV (kvartal)'!AS8)*1000</f>
        <v>7.9831688914683703</v>
      </c>
      <c r="AT8" s="219">
        <f>('1 Utsläpp'!AT8/'6 FV (kvartal)'!AT8)*1000</f>
        <v>7.8722774621212119</v>
      </c>
      <c r="AU8" s="219">
        <f>('1 Utsläpp'!AU8/'6 FV (kvartal)'!AU8)*1000</f>
        <v>13.161602292400454</v>
      </c>
      <c r="AV8" s="219">
        <f>('1 Utsläpp'!AV8/'6 FV (kvartal)'!AV8)*1000</f>
        <v>10.175044883303411</v>
      </c>
      <c r="AW8" s="219">
        <f>('1 Utsläpp'!AW8/'6 FV (kvartal)'!AW8)*1000</f>
        <v>8.9735456448645561</v>
      </c>
      <c r="AX8" s="219">
        <f>('1 Utsläpp'!AX8/'6 FV (kvartal)'!AX8)*1000</f>
        <v>9.1629486581873874</v>
      </c>
      <c r="AY8" s="219">
        <f>('1 Utsläpp'!AY8/'6 FV (kvartal)'!AY8)*1000</f>
        <v>13.315612382234185</v>
      </c>
      <c r="AZ8" s="219">
        <f>('1 Utsläpp'!AZ8/'6 FV (kvartal)'!AY8)*1000</f>
        <v>11.285329744279945</v>
      </c>
      <c r="BA8" s="219">
        <f>('1 Utsläpp'!BA8/'6 FV (kvartal)'!AZ8)*1000</f>
        <v>7.9225061830173127</v>
      </c>
      <c r="BB8" s="219">
        <f>('1 Utsläpp'!BB8/'6 FV (kvartal)'!BA8)*1000</f>
        <v>9.1706062291434911</v>
      </c>
      <c r="BC8" s="219">
        <f>('1 Utsläpp'!BC8/'6 FV (kvartal)'!BB8)*1000</f>
        <v>11.825726141078837</v>
      </c>
      <c r="BD8" s="219">
        <f>('1 Utsläpp'!BD8/'6 FV (kvartal)'!BD8)*1000</f>
        <v>8.6551704183785656</v>
      </c>
      <c r="BE8" s="219">
        <f>('1 Utsläpp'!BE8/'6 FV (kvartal)'!BE8)*1000</f>
        <v>6.6816483773056268</v>
      </c>
      <c r="BF8" s="219">
        <f>('1 Utsläpp'!BF8/'6 FV (kvartal)'!BF8)*1000</f>
        <v>6.8584427551255471</v>
      </c>
      <c r="BG8" s="219">
        <f>('1 Utsläpp'!BG8/'6 FV (kvartal)'!BG8)*1000</f>
        <v>10.15300843996733</v>
      </c>
      <c r="BH8" s="219">
        <f>('1 Utsläpp'!BH8/'6 FV (kvartal)'!BI8)*1000</f>
        <v>7.8708783891759442</v>
      </c>
      <c r="BI8" s="219">
        <f>('1 Utsläpp'!BI8/'6 FV (kvartal)'!BJ8)*1000</f>
        <v>6.7164723032069968</v>
      </c>
      <c r="BJ8" s="219">
        <f>('1 Utsläpp'!BK8/'6 FV (kvartal)'!BK8)*1000</f>
        <v>11.136725466471374</v>
      </c>
      <c r="BK8" s="219">
        <f>('1 Utsläpp'!BL8/'6 FV (kvartal)'!BL8)*1000</f>
        <v>8.0092038076025975</v>
      </c>
      <c r="BL8" s="219">
        <f>('1 Utsläpp'!BM8/'6 FV (kvartal)'!BM8)*1000</f>
        <v>7.446122080268422</v>
      </c>
      <c r="BM8" s="219">
        <f>('1 Utsläpp'!BN8/'6 FV (kvartal)'!BN8)*1000</f>
        <v>7.203319990581587</v>
      </c>
      <c r="BN8" s="219">
        <f>('1 Utsläpp'!BO8/'6 FV (kvartal)'!BO8)*1000</f>
        <v>10.22189452987852</v>
      </c>
      <c r="BO8" s="219">
        <f>('1 Utsläpp'!BP8/'6 FV (kvartal)'!BP8)*1000</f>
        <v>8.9102727504460884</v>
      </c>
      <c r="BP8" s="219">
        <f>('1 Utsläpp'!BQ8/'6 FV (kvartal)'!BQ8)*1000</f>
        <v>8.8591122849964581</v>
      </c>
      <c r="BQ8" s="219">
        <f>('1 Utsläpp'!BR8/'6 FV (kvartal)'!BR8)*1000</f>
        <v>6.6811618442325926</v>
      </c>
      <c r="BR8" s="219">
        <f>('1 Utsläpp'!BS8/'6 FV (kvartal)'!BS8)*1000</f>
        <v>9.6446667105349739</v>
      </c>
      <c r="BS8" s="219">
        <f>('1 Utsläpp'!BT8/'6 FV (kvartal)'!BT8)*1000</f>
        <v>7.1166810717372524</v>
      </c>
      <c r="BT8" s="219">
        <f>('1 Utsläpp'!BU8/'6 FV (kvartal)'!BU8)*1000</f>
        <v>7.4282498593134489</v>
      </c>
      <c r="BU8" s="219">
        <f>('1 Utsläpp'!BV8/'6 FV (kvartal)'!BV8)*1000</f>
        <v>7.0149801284011009</v>
      </c>
      <c r="BV8" s="219">
        <f>('1 Utsläpp'!BW8/'6 FV (kvartal)'!BW8)*1000</f>
        <v>9.2798940046372973</v>
      </c>
      <c r="BW8" s="68"/>
    </row>
    <row r="9" spans="1:75" s="16" customFormat="1" ht="15.75" customHeight="1" x14ac:dyDescent="0.3">
      <c r="A9" s="188"/>
      <c r="B9" s="131" t="s">
        <v>107</v>
      </c>
      <c r="C9" s="116" t="s">
        <v>3</v>
      </c>
      <c r="D9" s="219">
        <f>('1 Utsläpp'!D9/'6 FV (kvartal)'!D9)*1000</f>
        <v>8.9963280293757659</v>
      </c>
      <c r="E9" s="219">
        <f>('1 Utsläpp'!E9/'6 FV (kvartal)'!E9)*1000</f>
        <v>8.9031430404105212</v>
      </c>
      <c r="F9" s="219">
        <f>('1 Utsläpp'!F9/'6 FV (kvartal)'!F9)*1000</f>
        <v>7.8438147892190733</v>
      </c>
      <c r="G9" s="219">
        <f>('1 Utsläpp'!G9/'6 FV (kvartal)'!G9)*1000</f>
        <v>11.003891050583659</v>
      </c>
      <c r="H9" s="219">
        <f>('1 Utsläpp'!H9/'6 FV (kvartal)'!H9)*1000</f>
        <v>11.558846453624318</v>
      </c>
      <c r="I9" s="219">
        <f>('1 Utsläpp'!I9/'6 FV (kvartal)'!I9)*1000</f>
        <v>10.494458653026427</v>
      </c>
      <c r="J9" s="219">
        <f>('1 Utsläpp'!J9/'6 FV (kvartal)'!J9)*1000</f>
        <v>7.3494917904612986</v>
      </c>
      <c r="K9" s="219">
        <f>('1 Utsläpp'!K9/'6 FV (kvartal)'!K9)*1000</f>
        <v>11.730232558139535</v>
      </c>
      <c r="L9" s="219">
        <f>('1 Utsläpp'!L9/'6 FV (kvartal)'!L9)*1000</f>
        <v>12.033613445378151</v>
      </c>
      <c r="M9" s="219">
        <f>('1 Utsläpp'!M9/'6 FV (kvartal)'!M9)*1000</f>
        <v>9.6123417721519004</v>
      </c>
      <c r="N9" s="219">
        <f>('1 Utsläpp'!N9/'6 FV (kvartal)'!N9)*1000</f>
        <v>7.0885149963423544</v>
      </c>
      <c r="O9" s="219">
        <f>('1 Utsläpp'!O9/'6 FV (kvartal)'!O9)*1000</f>
        <v>10.384905660377358</v>
      </c>
      <c r="P9" s="219">
        <f>('1 Utsläpp'!P9/'6 FV (kvartal)'!P9)*1000</f>
        <v>10</v>
      </c>
      <c r="Q9" s="219">
        <f>('1 Utsläpp'!Q9/'6 FV (kvartal)'!Q9)*1000</f>
        <v>8.645914396887159</v>
      </c>
      <c r="R9" s="219">
        <f>('1 Utsläpp'!R9/'6 FV (kvartal)'!R9)*1000</f>
        <v>7.3170731707317076</v>
      </c>
      <c r="S9" s="219">
        <f>('1 Utsläpp'!S9/'6 FV (kvartal)'!S9)*1000</f>
        <v>9.6560619088564064</v>
      </c>
      <c r="T9" s="219">
        <f>('1 Utsläpp'!T9/'6 FV (kvartal)'!T9)*1000</f>
        <v>9.1324200913241995</v>
      </c>
      <c r="U9" s="219">
        <f>('1 Utsläpp'!U9/'6 FV (kvartal)'!U9)*1000</f>
        <v>9.1659350307287095</v>
      </c>
      <c r="V9" s="219">
        <f>('1 Utsläpp'!V9/'6 FV (kvartal)'!V9)*1000</f>
        <v>7.2979797979797985</v>
      </c>
      <c r="W9" s="219">
        <f>('1 Utsläpp'!W9/'6 FV (kvartal)'!W9)*1000</f>
        <v>9.8988040478380874</v>
      </c>
      <c r="X9" s="219">
        <f>('1 Utsläpp'!X9/'6 FV (kvartal)'!X9)*1000</f>
        <v>10.008278145695364</v>
      </c>
      <c r="Y9" s="219">
        <f>('1 Utsläpp'!Y9/'6 FV (kvartal)'!Y9)*1000</f>
        <v>7.7535624476110652</v>
      </c>
      <c r="Z9" s="219">
        <f>('1 Utsläpp'!Z9/'6 FV (kvartal)'!Z9)*1000</f>
        <v>6.619718309859155</v>
      </c>
      <c r="AA9" s="219">
        <f>('1 Utsläpp'!AA9/'6 FV (kvartal)'!AA9)*1000</f>
        <v>8.5465622280243689</v>
      </c>
      <c r="AB9" s="219">
        <f>('1 Utsläpp'!AB9/'6 FV (kvartal)'!AB9)*1000</f>
        <v>9.2778793418647165</v>
      </c>
      <c r="AC9" s="219">
        <f>('1 Utsläpp'!AC9/'6 FV (kvartal)'!AC9)*1000</f>
        <v>6.2198795180722897</v>
      </c>
      <c r="AD9" s="219">
        <f>('1 Utsläpp'!AD9/'6 FV (kvartal)'!AD9)*1000</f>
        <v>6.3430962343096233</v>
      </c>
      <c r="AE9" s="219">
        <f>('1 Utsläpp'!AE9/'6 FV (kvartal)'!AE9)*1000</f>
        <v>7.7255278310940509</v>
      </c>
      <c r="AF9" s="219">
        <f>('1 Utsläpp'!AF9/'6 FV (kvartal)'!AF9)*1000</f>
        <v>7.0393013100436681</v>
      </c>
      <c r="AG9" s="219">
        <f>('1 Utsläpp'!AG9/'6 FV (kvartal)'!AG9)*1000</f>
        <v>5.4760147601476019</v>
      </c>
      <c r="AH9" s="219">
        <f>('1 Utsläpp'!AH9/'6 FV (kvartal)'!AH9)*1000</f>
        <v>5.2170481452249406</v>
      </c>
      <c r="AI9" s="219">
        <f>('1 Utsläpp'!AI9/'6 FV (kvartal)'!AI9)*1000</f>
        <v>6.1797752808988768</v>
      </c>
      <c r="AJ9" s="219">
        <f>('1 Utsläpp'!AJ9/'6 FV (kvartal)'!AJ9)*1000</f>
        <v>7.4649122807017543</v>
      </c>
      <c r="AK9" s="219">
        <f>('1 Utsläpp'!AK9/'6 FV (kvartal)'!AK9)*1000</f>
        <v>4.8323615160349851</v>
      </c>
      <c r="AL9" s="219">
        <f>('1 Utsläpp'!AL9/'6 FV (kvartal)'!AL9)*1000</f>
        <v>4.746434231378764</v>
      </c>
      <c r="AM9" s="219">
        <f>('1 Utsläpp'!AM9/'6 FV (kvartal)'!AM9)*1000</f>
        <v>6.3879310344827589</v>
      </c>
      <c r="AN9" s="219">
        <f>('1 Utsläpp'!AN9/'6 FV (kvartal)'!AN9)*1000</f>
        <v>5.5984848484848486</v>
      </c>
      <c r="AO9" s="219">
        <f>('1 Utsläpp'!AO9/'6 FV (kvartal)'!AO9)*1000</f>
        <v>4.6212121212121202</v>
      </c>
      <c r="AP9" s="219">
        <f>('1 Utsläpp'!AP9/'6 FV (kvartal)'!AP9)*1000</f>
        <v>4.4100294985250734</v>
      </c>
      <c r="AQ9" s="219">
        <f>('1 Utsläpp'!AQ9/'6 FV (kvartal)'!AQ9)*1000</f>
        <v>5.4411764705882355</v>
      </c>
      <c r="AR9" s="219">
        <f>('1 Utsläpp'!AR9/'6 FV (kvartal)'!AR9)*1000</f>
        <v>5.0838481906443072</v>
      </c>
      <c r="AS9" s="219">
        <f>('1 Utsläpp'!AS9/'6 FV (kvartal)'!AS9)*1000</f>
        <v>4.0095846645367406</v>
      </c>
      <c r="AT9" s="219">
        <f>('1 Utsläpp'!AT9/'6 FV (kvartal)'!AT9)*1000</f>
        <v>3.8232865400495459</v>
      </c>
      <c r="AU9" s="219">
        <f>('1 Utsläpp'!AU9/'6 FV (kvartal)'!AU9)*1000</f>
        <v>4.8056537102473502</v>
      </c>
      <c r="AV9" s="219">
        <f>('1 Utsläpp'!AV9/'6 FV (kvartal)'!AV9)*1000</f>
        <v>5.2601702932828758</v>
      </c>
      <c r="AW9" s="219">
        <f>('1 Utsläpp'!AW9/'6 FV (kvartal)'!AW9)*1000</f>
        <v>3.5133189344852411</v>
      </c>
      <c r="AX9" s="219">
        <f>('1 Utsläpp'!AX9/'6 FV (kvartal)'!AX9)*1000</f>
        <v>3.7661290322580641</v>
      </c>
      <c r="AY9" s="219">
        <f>('1 Utsläpp'!AY9/'6 FV (kvartal)'!AY9)*1000</f>
        <v>3.9786585365853657</v>
      </c>
      <c r="AZ9" s="219">
        <f>('1 Utsläpp'!AZ9/'6 FV (kvartal)'!AY9)*1000</f>
        <v>3.8719512195121952</v>
      </c>
      <c r="BA9" s="219">
        <f>('1 Utsläpp'!BA9/'6 FV (kvartal)'!AZ9)*1000</f>
        <v>3.6543654365436544</v>
      </c>
      <c r="BB9" s="219">
        <f>('1 Utsläpp'!BB9/'6 FV (kvartal)'!BA9)*1000</f>
        <v>3.7294015611448397</v>
      </c>
      <c r="BC9" s="219">
        <f>('1 Utsläpp'!BC9/'6 FV (kvartal)'!BB9)*1000</f>
        <v>4.00836820083682</v>
      </c>
      <c r="BD9" s="219">
        <f>('1 Utsläpp'!BD9/'6 FV (kvartal)'!BD9)*1000</f>
        <v>4.3981900452488691</v>
      </c>
      <c r="BE9" s="219">
        <f>('1 Utsläpp'!BE9/'6 FV (kvartal)'!BE9)*1000</f>
        <v>3.2388973966309345</v>
      </c>
      <c r="BF9" s="219">
        <f>('1 Utsläpp'!BF9/'6 FV (kvartal)'!BF9)*1000</f>
        <v>3.4328358208955225</v>
      </c>
      <c r="BG9" s="219">
        <f>('1 Utsläpp'!BG9/'6 FV (kvartal)'!BG9)*1000</f>
        <v>3.8898163606010017</v>
      </c>
      <c r="BH9" s="219">
        <f>('1 Utsläpp'!BH9/'6 FV (kvartal)'!BI9)*1000</f>
        <v>2.8342541436464086</v>
      </c>
      <c r="BI9" s="219">
        <f>('1 Utsläpp'!BI9/'6 FV (kvartal)'!BJ9)*1000</f>
        <v>2.9282482223658697</v>
      </c>
      <c r="BJ9" s="219">
        <f>('1 Utsläpp'!BK9/'6 FV (kvartal)'!BK9)*1000</f>
        <v>3.4924623115577886</v>
      </c>
      <c r="BK9" s="219">
        <f>('1 Utsläpp'!BL9/'6 FV (kvartal)'!BL9)*1000</f>
        <v>3.2834928229665072</v>
      </c>
      <c r="BL9" s="219">
        <f>('1 Utsläpp'!BM9/'6 FV (kvartal)'!BM9)*1000</f>
        <v>2.9589905362776028</v>
      </c>
      <c r="BM9" s="219">
        <f>('1 Utsläpp'!BN9/'6 FV (kvartal)'!BN9)*1000</f>
        <v>3.3773740710156894</v>
      </c>
      <c r="BN9" s="219">
        <f>('1 Utsläpp'!BO9/'6 FV (kvartal)'!BO9)*1000</f>
        <v>4.1140684410646386</v>
      </c>
      <c r="BO9" s="219">
        <f>('1 Utsläpp'!BP9/'6 FV (kvartal)'!BP9)*1000</f>
        <v>5.0204415372035971</v>
      </c>
      <c r="BP9" s="219">
        <f>('1 Utsläpp'!BQ9/'6 FV (kvartal)'!BQ9)*1000</f>
        <v>4.1947852760736195</v>
      </c>
      <c r="BQ9" s="219">
        <f>('1 Utsläpp'!BR9/'6 FV (kvartal)'!BR9)*1000</f>
        <v>3.992963940193492</v>
      </c>
      <c r="BR9" s="219">
        <f>('1 Utsläpp'!BS9/'6 FV (kvartal)'!BS9)*1000</f>
        <v>3.7350199733688418</v>
      </c>
      <c r="BS9" s="219">
        <f>('1 Utsläpp'!BT9/'6 FV (kvartal)'!BT9)*1000</f>
        <v>5.6238532110091741</v>
      </c>
      <c r="BT9" s="219">
        <f>('1 Utsläpp'!BU9/'6 FV (kvartal)'!BU9)*1000</f>
        <v>3.7754333082140161</v>
      </c>
      <c r="BU9" s="219">
        <f>('1 Utsläpp'!BV9/'6 FV (kvartal)'!BV9)*1000</f>
        <v>3.7256637168141595</v>
      </c>
      <c r="BV9" s="219">
        <f>('1 Utsläpp'!BW9/'6 FV (kvartal)'!BW9)*1000</f>
        <v>3.924466338259442</v>
      </c>
      <c r="BW9" s="68"/>
    </row>
    <row r="10" spans="1:75" s="16" customFormat="1" ht="15.75" customHeight="1" x14ac:dyDescent="0.3">
      <c r="A10" s="188"/>
      <c r="B10" s="131" t="s">
        <v>108</v>
      </c>
      <c r="C10" s="116" t="s">
        <v>36</v>
      </c>
      <c r="D10" s="219">
        <f>('1 Utsläpp'!D10/'6 FV (kvartal)'!D10)*1000</f>
        <v>34.02263689201591</v>
      </c>
      <c r="E10" s="219">
        <f>('1 Utsläpp'!E10/'6 FV (kvartal)'!E10)*1000</f>
        <v>25.857263751763046</v>
      </c>
      <c r="F10" s="219">
        <f>('1 Utsläpp'!F10/'6 FV (kvartal)'!F10)*1000</f>
        <v>32.308370598979657</v>
      </c>
      <c r="G10" s="219">
        <f>('1 Utsläpp'!G10/'6 FV (kvartal)'!G10)*1000</f>
        <v>43.167802205520829</v>
      </c>
      <c r="H10" s="219">
        <f>('1 Utsläpp'!H10/'6 FV (kvartal)'!H10)*1000</f>
        <v>41.147621040881816</v>
      </c>
      <c r="I10" s="219">
        <f>('1 Utsläpp'!I10/'6 FV (kvartal)'!I10)*1000</f>
        <v>25.255959608870707</v>
      </c>
      <c r="J10" s="219">
        <f>('1 Utsläpp'!J10/'6 FV (kvartal)'!J10)*1000</f>
        <v>26.396530887893654</v>
      </c>
      <c r="K10" s="219">
        <f>('1 Utsläpp'!K10/'6 FV (kvartal)'!K10)*1000</f>
        <v>31.629526462395543</v>
      </c>
      <c r="L10" s="219">
        <f>('1 Utsläpp'!L10/'6 FV (kvartal)'!L10)*1000</f>
        <v>39.282096733350215</v>
      </c>
      <c r="M10" s="219">
        <f>('1 Utsläpp'!M10/'6 FV (kvartal)'!M10)*1000</f>
        <v>23.991080701325675</v>
      </c>
      <c r="N10" s="219">
        <f>('1 Utsläpp'!N10/'6 FV (kvartal)'!N10)*1000</f>
        <v>21.963755566551214</v>
      </c>
      <c r="O10" s="219">
        <f>('1 Utsläpp'!O10/'6 FV (kvartal)'!O10)*1000</f>
        <v>32.904819277108437</v>
      </c>
      <c r="P10" s="219">
        <f>('1 Utsläpp'!P10/'6 FV (kvartal)'!P10)*1000</f>
        <v>37.067796610169495</v>
      </c>
      <c r="Q10" s="219">
        <f>('1 Utsläpp'!Q10/'6 FV (kvartal)'!Q10)*1000</f>
        <v>23.86960967101702</v>
      </c>
      <c r="R10" s="219">
        <f>('1 Utsläpp'!R10/'6 FV (kvartal)'!R10)*1000</f>
        <v>22.986084016126938</v>
      </c>
      <c r="S10" s="219">
        <f>('1 Utsläpp'!S10/'6 FV (kvartal)'!S10)*1000</f>
        <v>29.394693200663351</v>
      </c>
      <c r="T10" s="219">
        <f>('1 Utsläpp'!T10/'6 FV (kvartal)'!T10)*1000</f>
        <v>30.362314218281561</v>
      </c>
      <c r="U10" s="219">
        <f>('1 Utsläpp'!U10/'6 FV (kvartal)'!U10)*1000</f>
        <v>25.390988464725005</v>
      </c>
      <c r="V10" s="219">
        <f>('1 Utsläpp'!V10/'6 FV (kvartal)'!V10)*1000</f>
        <v>22.658572186836516</v>
      </c>
      <c r="W10" s="219">
        <f>('1 Utsläpp'!W10/'6 FV (kvartal)'!W10)*1000</f>
        <v>29.287484510532838</v>
      </c>
      <c r="X10" s="219">
        <f>('1 Utsläpp'!X10/'6 FV (kvartal)'!X10)*1000</f>
        <v>29.385279605263158</v>
      </c>
      <c r="Y10" s="219">
        <f>('1 Utsläpp'!Y10/'6 FV (kvartal)'!Y10)*1000</f>
        <v>22.531501340482574</v>
      </c>
      <c r="Z10" s="219">
        <f>('1 Utsläpp'!Z10/'6 FV (kvartal)'!Z10)*1000</f>
        <v>21.704142867471621</v>
      </c>
      <c r="AA10" s="219">
        <f>('1 Utsläpp'!AA10/'6 FV (kvartal)'!AA10)*1000</f>
        <v>22.041119118270455</v>
      </c>
      <c r="AB10" s="219">
        <f>('1 Utsläpp'!AB10/'6 FV (kvartal)'!AB10)*1000</f>
        <v>20.977468522200134</v>
      </c>
      <c r="AC10" s="219">
        <f>('1 Utsläpp'!AC10/'6 FV (kvartal)'!AC10)*1000</f>
        <v>20.594408008284432</v>
      </c>
      <c r="AD10" s="219">
        <f>('1 Utsläpp'!AD10/'6 FV (kvartal)'!AD10)*1000</f>
        <v>19.730758184951178</v>
      </c>
      <c r="AE10" s="219">
        <f>('1 Utsläpp'!AE10/'6 FV (kvartal)'!AE10)*1000</f>
        <v>22.965187812115513</v>
      </c>
      <c r="AF10" s="219">
        <f>('1 Utsläpp'!AF10/'6 FV (kvartal)'!AF10)*1000</f>
        <v>21.622336721905029</v>
      </c>
      <c r="AG10" s="219">
        <f>('1 Utsläpp'!AG10/'6 FV (kvartal)'!AG10)*1000</f>
        <v>17.338278745206512</v>
      </c>
      <c r="AH10" s="219">
        <f>('1 Utsläpp'!AH10/'6 FV (kvartal)'!AH10)*1000</f>
        <v>18.165756049102392</v>
      </c>
      <c r="AI10" s="219">
        <f>('1 Utsläpp'!AI10/'6 FV (kvartal)'!AI10)*1000</f>
        <v>20.299600081339392</v>
      </c>
      <c r="AJ10" s="219">
        <f>('1 Utsläpp'!AJ10/'6 FV (kvartal)'!AJ10)*1000</f>
        <v>27.032375409239723</v>
      </c>
      <c r="AK10" s="219">
        <f>('1 Utsläpp'!AK10/'6 FV (kvartal)'!AK10)*1000</f>
        <v>21.117845581651629</v>
      </c>
      <c r="AL10" s="219">
        <f>('1 Utsläpp'!AL10/'6 FV (kvartal)'!AL10)*1000</f>
        <v>20.826973775496043</v>
      </c>
      <c r="AM10" s="219">
        <f>('1 Utsläpp'!AM10/'6 FV (kvartal)'!AM10)*1000</f>
        <v>23.83022640779204</v>
      </c>
      <c r="AN10" s="219">
        <f>('1 Utsläpp'!AN10/'6 FV (kvartal)'!AN10)*1000</f>
        <v>23.544806243272337</v>
      </c>
      <c r="AO10" s="219">
        <f>('1 Utsläpp'!AO10/'6 FV (kvartal)'!AO10)*1000</f>
        <v>20.382432606732877</v>
      </c>
      <c r="AP10" s="219">
        <f>('1 Utsläpp'!AP10/'6 FV (kvartal)'!AP10)*1000</f>
        <v>19.21301086394206</v>
      </c>
      <c r="AQ10" s="219">
        <f>('1 Utsläpp'!AQ10/'6 FV (kvartal)'!AQ10)*1000</f>
        <v>23.901270834663769</v>
      </c>
      <c r="AR10" s="219">
        <f>('1 Utsläpp'!AR10/'6 FV (kvartal)'!AR10)*1000</f>
        <v>26.761535427895357</v>
      </c>
      <c r="AS10" s="219">
        <f>('1 Utsläpp'!AS10/'6 FV (kvartal)'!AS10)*1000</f>
        <v>21.013309894525364</v>
      </c>
      <c r="AT10" s="219">
        <f>('1 Utsläpp'!AT10/'6 FV (kvartal)'!AT10)*1000</f>
        <v>21.490583678375852</v>
      </c>
      <c r="AU10" s="219">
        <f>('1 Utsläpp'!AU10/'6 FV (kvartal)'!AU10)*1000</f>
        <v>22.39452973809831</v>
      </c>
      <c r="AV10" s="219">
        <f>('1 Utsläpp'!AV10/'6 FV (kvartal)'!AV10)*1000</f>
        <v>22.278934684545511</v>
      </c>
      <c r="AW10" s="219">
        <f>('1 Utsläpp'!AW10/'6 FV (kvartal)'!AW10)*1000</f>
        <v>20.567854335865864</v>
      </c>
      <c r="AX10" s="219">
        <f>('1 Utsläpp'!AX10/'6 FV (kvartal)'!AX10)*1000</f>
        <v>23.008170164811947</v>
      </c>
      <c r="AY10" s="219">
        <f>('1 Utsläpp'!AY10/'6 FV (kvartal)'!AY10)*1000</f>
        <v>26.008388169788127</v>
      </c>
      <c r="AZ10" s="219">
        <f>('1 Utsläpp'!AZ10/'6 FV (kvartal)'!AY10)*1000</f>
        <v>24.62144768240654</v>
      </c>
      <c r="BA10" s="219">
        <f>('1 Utsläpp'!BA10/'6 FV (kvartal)'!AZ10)*1000</f>
        <v>20.569476082004556</v>
      </c>
      <c r="BB10" s="219">
        <f>('1 Utsläpp'!BB10/'6 FV (kvartal)'!BA10)*1000</f>
        <v>21.680072742533397</v>
      </c>
      <c r="BC10" s="219">
        <f>('1 Utsläpp'!BC10/'6 FV (kvartal)'!BB10)*1000</f>
        <v>23.954236932335036</v>
      </c>
      <c r="BD10" s="219">
        <f>('1 Utsläpp'!BD10/'6 FV (kvartal)'!BD10)*1000</f>
        <v>23.731928117821916</v>
      </c>
      <c r="BE10" s="219">
        <f>('1 Utsläpp'!BE10/'6 FV (kvartal)'!BE10)*1000</f>
        <v>24.130350944851525</v>
      </c>
      <c r="BF10" s="219">
        <f>('1 Utsläpp'!BF10/'6 FV (kvartal)'!BF10)*1000</f>
        <v>21.495894800080102</v>
      </c>
      <c r="BG10" s="219">
        <f>('1 Utsläpp'!BG10/'6 FV (kvartal)'!BG10)*1000</f>
        <v>22.518918207540963</v>
      </c>
      <c r="BH10" s="219">
        <f>('1 Utsläpp'!BH10/'6 FV (kvartal)'!BI10)*1000</f>
        <v>17.749184487133018</v>
      </c>
      <c r="BI10" s="219">
        <f>('1 Utsläpp'!BI10/'6 FV (kvartal)'!BJ10)*1000</f>
        <v>19.319079875811461</v>
      </c>
      <c r="BJ10" s="219">
        <f>('1 Utsläpp'!BK10/'6 FV (kvartal)'!BK10)*1000</f>
        <v>25.883418298899919</v>
      </c>
      <c r="BK10" s="219">
        <f>('1 Utsläpp'!BL10/'6 FV (kvartal)'!BL10)*1000</f>
        <v>23.918666752461235</v>
      </c>
      <c r="BL10" s="219">
        <f>('1 Utsläpp'!BM10/'6 FV (kvartal)'!BM10)*1000</f>
        <v>26.075552496750021</v>
      </c>
      <c r="BM10" s="219">
        <f>('1 Utsläpp'!BN10/'6 FV (kvartal)'!BN10)*1000</f>
        <v>26.059901654000896</v>
      </c>
      <c r="BN10" s="219">
        <f>('1 Utsläpp'!BO10/'6 FV (kvartal)'!BO10)*1000</f>
        <v>27.538972063590062</v>
      </c>
      <c r="BO10" s="219">
        <f>('1 Utsläpp'!BP10/'6 FV (kvartal)'!BP10)*1000</f>
        <v>24.35668789808917</v>
      </c>
      <c r="BP10" s="219">
        <f>('1 Utsläpp'!BQ10/'6 FV (kvartal)'!BQ10)*1000</f>
        <v>23.11780857740586</v>
      </c>
      <c r="BQ10" s="219">
        <f>('1 Utsläpp'!BR10/'6 FV (kvartal)'!BR10)*1000</f>
        <v>22.384514435695536</v>
      </c>
      <c r="BR10" s="219">
        <f>('1 Utsläpp'!BS10/'6 FV (kvartal)'!BS10)*1000</f>
        <v>23.981953707336206</v>
      </c>
      <c r="BS10" s="219">
        <f>('1 Utsläpp'!BT10/'6 FV (kvartal)'!BT10)*1000</f>
        <v>22.026442918891433</v>
      </c>
      <c r="BT10" s="219">
        <f>('1 Utsläpp'!BU10/'6 FV (kvartal)'!BU10)*1000</f>
        <v>20.312154516485659</v>
      </c>
      <c r="BU10" s="219">
        <f>('1 Utsläpp'!BV10/'6 FV (kvartal)'!BV10)*1000</f>
        <v>23.063308903789181</v>
      </c>
      <c r="BV10" s="219">
        <f>('1 Utsläpp'!BW10/'6 FV (kvartal)'!BW10)*1000</f>
        <v>22.750800055656043</v>
      </c>
      <c r="BW10" s="68"/>
    </row>
    <row r="11" spans="1:75" s="16" customFormat="1" ht="15.75" customHeight="1" x14ac:dyDescent="0.3">
      <c r="A11" s="188"/>
      <c r="B11" s="131" t="s">
        <v>109</v>
      </c>
      <c r="C11" s="116" t="s">
        <v>37</v>
      </c>
      <c r="D11" s="219">
        <f>('1 Utsläpp'!D11/'6 FV (kvartal)'!D11)*1000</f>
        <v>43.929993298908123</v>
      </c>
      <c r="E11" s="219">
        <f>('1 Utsläpp'!E11/'6 FV (kvartal)'!E11)*1000</f>
        <v>46.142673521850895</v>
      </c>
      <c r="F11" s="219">
        <f>('1 Utsläpp'!F11/'6 FV (kvartal)'!F11)*1000</f>
        <v>51.452717685901547</v>
      </c>
      <c r="G11" s="219">
        <f>('1 Utsläpp'!G11/'6 FV (kvartal)'!G11)*1000</f>
        <v>74.946087492298219</v>
      </c>
      <c r="H11" s="219">
        <f>('1 Utsläpp'!H11/'6 FV (kvartal)'!H11)*1000</f>
        <v>52.035409666580513</v>
      </c>
      <c r="I11" s="219">
        <f>('1 Utsläpp'!I11/'6 FV (kvartal)'!I11)*1000</f>
        <v>46.351909586905691</v>
      </c>
      <c r="J11" s="219">
        <f>('1 Utsläpp'!J11/'6 FV (kvartal)'!J11)*1000</f>
        <v>41.948946866603102</v>
      </c>
      <c r="K11" s="219">
        <f>('1 Utsläpp'!K11/'6 FV (kvartal)'!K11)*1000</f>
        <v>53.505112474437638</v>
      </c>
      <c r="L11" s="219">
        <f>('1 Utsläpp'!L11/'6 FV (kvartal)'!L11)*1000</f>
        <v>51.995457222175489</v>
      </c>
      <c r="M11" s="219">
        <f>('1 Utsläpp'!M11/'6 FV (kvartal)'!M11)*1000</f>
        <v>42.709813016379179</v>
      </c>
      <c r="N11" s="219">
        <f>('1 Utsläpp'!N11/'6 FV (kvartal)'!N11)*1000</f>
        <v>48.367320873600406</v>
      </c>
      <c r="O11" s="219">
        <f>('1 Utsläpp'!O11/'6 FV (kvartal)'!O11)*1000</f>
        <v>49.55434097120034</v>
      </c>
      <c r="P11" s="219">
        <f>('1 Utsläpp'!P11/'6 FV (kvartal)'!P11)*1000</f>
        <v>36.640381140134714</v>
      </c>
      <c r="Q11" s="219">
        <f>('1 Utsläpp'!Q11/'6 FV (kvartal)'!Q11)*1000</f>
        <v>37.094402844736216</v>
      </c>
      <c r="R11" s="219">
        <f>('1 Utsläpp'!R11/'6 FV (kvartal)'!R11)*1000</f>
        <v>42.912749003984061</v>
      </c>
      <c r="S11" s="219">
        <f>('1 Utsläpp'!S11/'6 FV (kvartal)'!S11)*1000</f>
        <v>49.02757964812173</v>
      </c>
      <c r="T11" s="219">
        <f>('1 Utsläpp'!T11/'6 FV (kvartal)'!T11)*1000</f>
        <v>52.566201045505181</v>
      </c>
      <c r="U11" s="219">
        <f>('1 Utsläpp'!U11/'6 FV (kvartal)'!U11)*1000</f>
        <v>40.408077408498102</v>
      </c>
      <c r="V11" s="219">
        <f>('1 Utsläpp'!V11/'6 FV (kvartal)'!V11)*1000</f>
        <v>34.73366686286051</v>
      </c>
      <c r="W11" s="219">
        <f>('1 Utsläpp'!W11/'6 FV (kvartal)'!W11)*1000</f>
        <v>53.275576799338175</v>
      </c>
      <c r="X11" s="219">
        <f>('1 Utsläpp'!X11/'6 FV (kvartal)'!X11)*1000</f>
        <v>32.551452584210175</v>
      </c>
      <c r="Y11" s="219">
        <f>('1 Utsläpp'!Y11/'6 FV (kvartal)'!Y11)*1000</f>
        <v>39.099166448622583</v>
      </c>
      <c r="Z11" s="219">
        <f>('1 Utsläpp'!Z11/'6 FV (kvartal)'!Z11)*1000</f>
        <v>44.67688502142321</v>
      </c>
      <c r="AA11" s="219">
        <f>('1 Utsläpp'!AA11/'6 FV (kvartal)'!AA11)*1000</f>
        <v>64.231980846774206</v>
      </c>
      <c r="AB11" s="219">
        <f>('1 Utsläpp'!AB11/'6 FV (kvartal)'!AB11)*1000</f>
        <v>45.393331315140777</v>
      </c>
      <c r="AC11" s="219">
        <f>('1 Utsläpp'!AC11/'6 FV (kvartal)'!AC11)*1000</f>
        <v>51.587901701323254</v>
      </c>
      <c r="AD11" s="219">
        <f>('1 Utsläpp'!AD11/'6 FV (kvartal)'!AD11)*1000</f>
        <v>53.513445208249088</v>
      </c>
      <c r="AE11" s="219">
        <f>('1 Utsläpp'!AE11/'6 FV (kvartal)'!AE11)*1000</f>
        <v>53.079365079365076</v>
      </c>
      <c r="AF11" s="219">
        <f>('1 Utsläpp'!AF11/'6 FV (kvartal)'!AF11)*1000</f>
        <v>46.838825007247081</v>
      </c>
      <c r="AG11" s="219">
        <f>('1 Utsläpp'!AG11/'6 FV (kvartal)'!AG11)*1000</f>
        <v>50.667059285433844</v>
      </c>
      <c r="AH11" s="219">
        <f>('1 Utsläpp'!AH11/'6 FV (kvartal)'!AH11)*1000</f>
        <v>57.494625434099554</v>
      </c>
      <c r="AI11" s="219">
        <f>('1 Utsläpp'!AI11/'6 FV (kvartal)'!AI11)*1000</f>
        <v>55.391081871345023</v>
      </c>
      <c r="AJ11" s="219">
        <f>('1 Utsläpp'!AJ11/'6 FV (kvartal)'!AJ11)*1000</f>
        <v>68.438336008560725</v>
      </c>
      <c r="AK11" s="219">
        <f>('1 Utsläpp'!AK11/'6 FV (kvartal)'!AK11)*1000</f>
        <v>48.787010506208212</v>
      </c>
      <c r="AL11" s="219">
        <f>('1 Utsläpp'!AL11/'6 FV (kvartal)'!AL11)*1000</f>
        <v>48.931154444749609</v>
      </c>
      <c r="AM11" s="219">
        <f>('1 Utsläpp'!AM11/'6 FV (kvartal)'!AM11)*1000</f>
        <v>47.351010537225775</v>
      </c>
      <c r="AN11" s="219">
        <f>('1 Utsläpp'!AN11/'6 FV (kvartal)'!AN11)*1000</f>
        <v>45.470833333333331</v>
      </c>
      <c r="AO11" s="219">
        <f>('1 Utsläpp'!AO11/'6 FV (kvartal)'!AO11)*1000</f>
        <v>51.386503067484661</v>
      </c>
      <c r="AP11" s="219">
        <f>('1 Utsläpp'!AP11/'6 FV (kvartal)'!AP11)*1000</f>
        <v>65.720156803237231</v>
      </c>
      <c r="AQ11" s="219">
        <f>('1 Utsläpp'!AQ11/'6 FV (kvartal)'!AQ11)*1000</f>
        <v>71.777748708221608</v>
      </c>
      <c r="AR11" s="219">
        <f>('1 Utsläpp'!AR11/'6 FV (kvartal)'!AR11)*1000</f>
        <v>53.365766945782852</v>
      </c>
      <c r="AS11" s="219">
        <f>('1 Utsläpp'!AS11/'6 FV (kvartal)'!AS11)*1000</f>
        <v>51.98051348356114</v>
      </c>
      <c r="AT11" s="219">
        <f>('1 Utsläpp'!AT11/'6 FV (kvartal)'!AT11)*1000</f>
        <v>66.939378034378691</v>
      </c>
      <c r="AU11" s="219">
        <f>('1 Utsläpp'!AU11/'6 FV (kvartal)'!AU11)*1000</f>
        <v>51.120922688772751</v>
      </c>
      <c r="AV11" s="219">
        <f>('1 Utsläpp'!AV11/'6 FV (kvartal)'!AV11)*1000</f>
        <v>38.27481653996572</v>
      </c>
      <c r="AW11" s="219">
        <f>('1 Utsläpp'!AW11/'6 FV (kvartal)'!AW11)*1000</f>
        <v>47.838037899723652</v>
      </c>
      <c r="AX11" s="219">
        <f>('1 Utsläpp'!AX11/'6 FV (kvartal)'!AX11)*1000</f>
        <v>40.926124887188962</v>
      </c>
      <c r="AY11" s="219">
        <f>('1 Utsläpp'!AY11/'6 FV (kvartal)'!AY11)*1000</f>
        <v>47.147215496368041</v>
      </c>
      <c r="AZ11" s="219">
        <f>('1 Utsläpp'!AZ11/'6 FV (kvartal)'!AY11)*1000</f>
        <v>71.651815980629536</v>
      </c>
      <c r="BA11" s="219">
        <f>('1 Utsläpp'!BA11/'6 FV (kvartal)'!AZ11)*1000</f>
        <v>27.030120702938696</v>
      </c>
      <c r="BB11" s="219">
        <f>('1 Utsläpp'!BB11/'6 FV (kvartal)'!BA11)*1000</f>
        <v>29.700384255893656</v>
      </c>
      <c r="BC11" s="219">
        <f>('1 Utsläpp'!BC11/'6 FV (kvartal)'!BB11)*1000</f>
        <v>28.851050774658692</v>
      </c>
      <c r="BD11" s="219">
        <f>('1 Utsläpp'!BD11/'6 FV (kvartal)'!BD11)*1000</f>
        <v>35.009197516670497</v>
      </c>
      <c r="BE11" s="219">
        <f>('1 Utsläpp'!BE11/'6 FV (kvartal)'!BE11)*1000</f>
        <v>50.070181444710713</v>
      </c>
      <c r="BF11" s="219">
        <f>('1 Utsläpp'!BF11/'6 FV (kvartal)'!BF11)*1000</f>
        <v>47.491334894613587</v>
      </c>
      <c r="BG11" s="219">
        <f>('1 Utsläpp'!BG11/'6 FV (kvartal)'!BG11)*1000</f>
        <v>49.803921568627452</v>
      </c>
      <c r="BH11" s="219">
        <f>('1 Utsläpp'!BH11/'6 FV (kvartal)'!BI11)*1000</f>
        <v>32.579773412327199</v>
      </c>
      <c r="BI11" s="219">
        <f>('1 Utsläpp'!BI11/'6 FV (kvartal)'!BJ11)*1000</f>
        <v>15.438026394323231</v>
      </c>
      <c r="BJ11" s="219">
        <f>('1 Utsläpp'!BK11/'6 FV (kvartal)'!BK11)*1000</f>
        <v>39.210661374756221</v>
      </c>
      <c r="BK11" s="219">
        <f>('1 Utsläpp'!BL11/'6 FV (kvartal)'!BL11)*1000</f>
        <v>32.3756973077856</v>
      </c>
      <c r="BL11" s="219">
        <f>('1 Utsläpp'!BM11/'6 FV (kvartal)'!BM11)*1000</f>
        <v>33.86041608532539</v>
      </c>
      <c r="BM11" s="219">
        <f>('1 Utsläpp'!BN11/'6 FV (kvartal)'!BN11)*1000</f>
        <v>29.008884754787182</v>
      </c>
      <c r="BN11" s="219">
        <f>('1 Utsläpp'!BO11/'6 FV (kvartal)'!BO11)*1000</f>
        <v>41.162533882140345</v>
      </c>
      <c r="BO11" s="219">
        <f>('1 Utsläpp'!BP11/'6 FV (kvartal)'!BP11)*1000</f>
        <v>31.616761109454217</v>
      </c>
      <c r="BP11" s="219">
        <f>('1 Utsläpp'!BQ11/'6 FV (kvartal)'!BQ11)*1000</f>
        <v>27.377575827737903</v>
      </c>
      <c r="BQ11" s="219">
        <f>('1 Utsläpp'!BR11/'6 FV (kvartal)'!BR11)*1000</f>
        <v>33.424834437086091</v>
      </c>
      <c r="BR11" s="219">
        <f>('1 Utsläpp'!BS11/'6 FV (kvartal)'!BS11)*1000</f>
        <v>28.022878656240948</v>
      </c>
      <c r="BS11" s="219">
        <f>('1 Utsläpp'!BT11/'6 FV (kvartal)'!BT11)*1000</f>
        <v>26.808358143124931</v>
      </c>
      <c r="BT11" s="219">
        <f>('1 Utsläpp'!BU11/'6 FV (kvartal)'!BU11)*1000</f>
        <v>28.698488605502423</v>
      </c>
      <c r="BU11" s="219">
        <f>('1 Utsläpp'!BV11/'6 FV (kvartal)'!BV11)*1000</f>
        <v>28.103503138650236</v>
      </c>
      <c r="BV11" s="219">
        <f>('1 Utsläpp'!BW11/'6 FV (kvartal)'!BW11)*1000</f>
        <v>27.344760944458447</v>
      </c>
      <c r="BW11" s="68"/>
    </row>
    <row r="12" spans="1:75" s="16" customFormat="1" ht="15.75" customHeight="1" x14ac:dyDescent="0.3">
      <c r="A12" s="188"/>
      <c r="B12" s="131" t="s">
        <v>109</v>
      </c>
      <c r="C12" s="116" t="s">
        <v>38</v>
      </c>
      <c r="D12" s="219">
        <f>('1 Utsläpp'!D12/'6 FV (kvartal)'!D12)*1000</f>
        <v>67.361067991307053</v>
      </c>
      <c r="E12" s="219">
        <f>('1 Utsläpp'!E12/'6 FV (kvartal)'!E12)*1000</f>
        <v>62.427053009274928</v>
      </c>
      <c r="F12" s="219">
        <f>('1 Utsläpp'!F12/'6 FV (kvartal)'!F12)*1000</f>
        <v>74.037089871611983</v>
      </c>
      <c r="G12" s="219">
        <f>('1 Utsläpp'!G12/'6 FV (kvartal)'!G12)*1000</f>
        <v>85.204694575362723</v>
      </c>
      <c r="H12" s="219">
        <f>('1 Utsläpp'!H12/'6 FV (kvartal)'!H12)*1000</f>
        <v>86.595317725752508</v>
      </c>
      <c r="I12" s="219">
        <f>('1 Utsläpp'!I12/'6 FV (kvartal)'!I12)*1000</f>
        <v>78.340244865718788</v>
      </c>
      <c r="J12" s="219">
        <f>('1 Utsläpp'!J12/'6 FV (kvartal)'!J12)*1000</f>
        <v>83.066541485741112</v>
      </c>
      <c r="K12" s="219">
        <f>('1 Utsläpp'!K12/'6 FV (kvartal)'!K12)*1000</f>
        <v>81.799289891395148</v>
      </c>
      <c r="L12" s="219">
        <f>('1 Utsläpp'!L12/'6 FV (kvartal)'!L12)*1000</f>
        <v>86.579426030719489</v>
      </c>
      <c r="M12" s="219">
        <f>('1 Utsläpp'!M12/'6 FV (kvartal)'!M12)*1000</f>
        <v>70.966074313408726</v>
      </c>
      <c r="N12" s="219">
        <f>('1 Utsläpp'!N12/'6 FV (kvartal)'!N12)*1000</f>
        <v>73.20474267548758</v>
      </c>
      <c r="O12" s="219">
        <f>('1 Utsläpp'!O12/'6 FV (kvartal)'!O12)*1000</f>
        <v>74.481139983235536</v>
      </c>
      <c r="P12" s="219">
        <f>('1 Utsläpp'!P12/'6 FV (kvartal)'!P12)*1000</f>
        <v>75.052487838183822</v>
      </c>
      <c r="Q12" s="219">
        <f>('1 Utsläpp'!Q12/'6 FV (kvartal)'!Q12)*1000</f>
        <v>59.486356340288928</v>
      </c>
      <c r="R12" s="219">
        <f>('1 Utsläpp'!R12/'6 FV (kvartal)'!R12)*1000</f>
        <v>67.821820730472695</v>
      </c>
      <c r="S12" s="219">
        <f>('1 Utsläpp'!S12/'6 FV (kvartal)'!S12)*1000</f>
        <v>75.014057354004336</v>
      </c>
      <c r="T12" s="219">
        <f>('1 Utsläpp'!T12/'6 FV (kvartal)'!T12)*1000</f>
        <v>77.691707824278652</v>
      </c>
      <c r="U12" s="219">
        <f>('1 Utsläpp'!U12/'6 FV (kvartal)'!U12)*1000</f>
        <v>63.917356604758709</v>
      </c>
      <c r="V12" s="219">
        <f>('1 Utsläpp'!V12/'6 FV (kvartal)'!V12)*1000</f>
        <v>74.973127309371847</v>
      </c>
      <c r="W12" s="219">
        <f>('1 Utsläpp'!W12/'6 FV (kvartal)'!W12)*1000</f>
        <v>81.776726753524883</v>
      </c>
      <c r="X12" s="219">
        <f>('1 Utsläpp'!X12/'6 FV (kvartal)'!X12)*1000</f>
        <v>81.237355675896595</v>
      </c>
      <c r="Y12" s="219">
        <f>('1 Utsläpp'!Y12/'6 FV (kvartal)'!Y12)*1000</f>
        <v>68.517840805123512</v>
      </c>
      <c r="Z12" s="219">
        <f>('1 Utsläpp'!Z12/'6 FV (kvartal)'!Z12)*1000</f>
        <v>75.958845384395545</v>
      </c>
      <c r="AA12" s="219">
        <f>('1 Utsläpp'!AA12/'6 FV (kvartal)'!AA12)*1000</f>
        <v>83.153117206982543</v>
      </c>
      <c r="AB12" s="219">
        <f>('1 Utsläpp'!AB12/'6 FV (kvartal)'!AB12)*1000</f>
        <v>82.090042372881356</v>
      </c>
      <c r="AC12" s="219">
        <f>('1 Utsläpp'!AC12/'6 FV (kvartal)'!AC12)*1000</f>
        <v>67.43932639920753</v>
      </c>
      <c r="AD12" s="219">
        <f>('1 Utsläpp'!AD12/'6 FV (kvartal)'!AD12)*1000</f>
        <v>71.55233644859814</v>
      </c>
      <c r="AE12" s="219">
        <f>('1 Utsläpp'!AE12/'6 FV (kvartal)'!AE12)*1000</f>
        <v>78.031141543945225</v>
      </c>
      <c r="AF12" s="219">
        <f>('1 Utsläpp'!AF12/'6 FV (kvartal)'!AF12)*1000</f>
        <v>86.474324469802994</v>
      </c>
      <c r="AG12" s="219">
        <f>('1 Utsläpp'!AG12/'6 FV (kvartal)'!AG12)*1000</f>
        <v>68.322951982969329</v>
      </c>
      <c r="AH12" s="219">
        <f>('1 Utsläpp'!AH12/'6 FV (kvartal)'!AH12)*1000</f>
        <v>83.32485502085666</v>
      </c>
      <c r="AI12" s="219">
        <f>('1 Utsläpp'!AI12/'6 FV (kvartal)'!AI12)*1000</f>
        <v>78.826784726065299</v>
      </c>
      <c r="AJ12" s="219">
        <f>('1 Utsläpp'!AJ12/'6 FV (kvartal)'!AJ12)*1000</f>
        <v>90.806042562575811</v>
      </c>
      <c r="AK12" s="219">
        <f>('1 Utsläpp'!AK12/'6 FV (kvartal)'!AK12)*1000</f>
        <v>71.348596256684488</v>
      </c>
      <c r="AL12" s="219">
        <f>('1 Utsläpp'!AL12/'6 FV (kvartal)'!AL12)*1000</f>
        <v>85.047270509301626</v>
      </c>
      <c r="AM12" s="219">
        <f>('1 Utsläpp'!AM12/'6 FV (kvartal)'!AM12)*1000</f>
        <v>85.425162078361353</v>
      </c>
      <c r="AN12" s="219">
        <f>('1 Utsläpp'!AN12/'6 FV (kvartal)'!AN12)*1000</f>
        <v>73.876520955385303</v>
      </c>
      <c r="AO12" s="219">
        <f>('1 Utsläpp'!AO12/'6 FV (kvartal)'!AO12)*1000</f>
        <v>67.198191879042938</v>
      </c>
      <c r="AP12" s="219">
        <f>('1 Utsläpp'!AP12/'6 FV (kvartal)'!AP12)*1000</f>
        <v>76.987532086541975</v>
      </c>
      <c r="AQ12" s="219">
        <f>('1 Utsläpp'!AQ12/'6 FV (kvartal)'!AQ12)*1000</f>
        <v>74.731537793223282</v>
      </c>
      <c r="AR12" s="219">
        <f>('1 Utsläpp'!AR12/'6 FV (kvartal)'!AR12)*1000</f>
        <v>80.34585454894804</v>
      </c>
      <c r="AS12" s="219">
        <f>('1 Utsläpp'!AS12/'6 FV (kvartal)'!AS12)*1000</f>
        <v>71.47543672599032</v>
      </c>
      <c r="AT12" s="219">
        <f>('1 Utsläpp'!AT12/'6 FV (kvartal)'!AT12)*1000</f>
        <v>78.048670164646282</v>
      </c>
      <c r="AU12" s="219">
        <f>('1 Utsläpp'!AU12/'6 FV (kvartal)'!AU12)*1000</f>
        <v>70.603839719588947</v>
      </c>
      <c r="AV12" s="219">
        <f>('1 Utsläpp'!AV12/'6 FV (kvartal)'!AV12)*1000</f>
        <v>71.203738670694861</v>
      </c>
      <c r="AW12" s="219">
        <f>('1 Utsläpp'!AW12/'6 FV (kvartal)'!AW12)*1000</f>
        <v>56.882776195472943</v>
      </c>
      <c r="AX12" s="219">
        <f>('1 Utsläpp'!AX12/'6 FV (kvartal)'!AX12)*1000</f>
        <v>62.698562136254715</v>
      </c>
      <c r="AY12" s="219">
        <f>('1 Utsläpp'!AY12/'6 FV (kvartal)'!AY12)*1000</f>
        <v>62.26594523692409</v>
      </c>
      <c r="AZ12" s="219">
        <f>('1 Utsläpp'!AZ12/'6 FV (kvartal)'!AY12)*1000</f>
        <v>56.14444990982129</v>
      </c>
      <c r="BA12" s="219">
        <f>('1 Utsläpp'!BA12/'6 FV (kvartal)'!AZ12)*1000</f>
        <v>69.043035631652018</v>
      </c>
      <c r="BB12" s="219">
        <f>('1 Utsläpp'!BB12/'6 FV (kvartal)'!BA12)*1000</f>
        <v>55.134486071085497</v>
      </c>
      <c r="BC12" s="219">
        <f>('1 Utsläpp'!BC12/'6 FV (kvartal)'!BB12)*1000</f>
        <v>69.470429068419023</v>
      </c>
      <c r="BD12" s="219">
        <f>('1 Utsläpp'!BD12/'6 FV (kvartal)'!BD12)*1000</f>
        <v>64.933572034297555</v>
      </c>
      <c r="BE12" s="219">
        <f>('1 Utsläpp'!BE12/'6 FV (kvartal)'!BE12)*1000</f>
        <v>54.73939572153202</v>
      </c>
      <c r="BF12" s="219">
        <f>('1 Utsläpp'!BF12/'6 FV (kvartal)'!BF12)*1000</f>
        <v>68.779376747075261</v>
      </c>
      <c r="BG12" s="219">
        <f>('1 Utsläpp'!BG12/'6 FV (kvartal)'!BG12)*1000</f>
        <v>64.118226600985224</v>
      </c>
      <c r="BH12" s="219">
        <f>('1 Utsläpp'!BH12/'6 FV (kvartal)'!BI12)*1000</f>
        <v>51.215151992439758</v>
      </c>
      <c r="BI12" s="219">
        <f>('1 Utsläpp'!BI12/'6 FV (kvartal)'!BJ12)*1000</f>
        <v>68.723140101231976</v>
      </c>
      <c r="BJ12" s="219">
        <f>('1 Utsläpp'!BK12/'6 FV (kvartal)'!BK12)*1000</f>
        <v>65.065231882677836</v>
      </c>
      <c r="BK12" s="219">
        <f>('1 Utsläpp'!BL12/'6 FV (kvartal)'!BL12)*1000</f>
        <v>66.501000315889229</v>
      </c>
      <c r="BL12" s="219">
        <f>('1 Utsläpp'!BM12/'6 FV (kvartal)'!BM12)*1000</f>
        <v>65.143355288647811</v>
      </c>
      <c r="BM12" s="219">
        <f>('1 Utsläpp'!BN12/'6 FV (kvartal)'!BN12)*1000</f>
        <v>72.48497457235321</v>
      </c>
      <c r="BN12" s="219">
        <f>('1 Utsläpp'!BO12/'6 FV (kvartal)'!BO12)*1000</f>
        <v>76.83581088633062</v>
      </c>
      <c r="BO12" s="219">
        <f>('1 Utsläpp'!BP12/'6 FV (kvartal)'!BP12)*1000</f>
        <v>67.102098561659986</v>
      </c>
      <c r="BP12" s="219">
        <f>('1 Utsläpp'!BQ12/'6 FV (kvartal)'!BQ12)*1000</f>
        <v>62.56817500749176</v>
      </c>
      <c r="BQ12" s="219">
        <f>('1 Utsläpp'!BR12/'6 FV (kvartal)'!BR12)*1000</f>
        <v>72.751283932501835</v>
      </c>
      <c r="BR12" s="219">
        <f>('1 Utsläpp'!BS12/'6 FV (kvartal)'!BS12)*1000</f>
        <v>65.332970620239394</v>
      </c>
      <c r="BS12" s="219">
        <f>('1 Utsläpp'!BT12/'6 FV (kvartal)'!BT12)*1000</f>
        <v>66.798437140887145</v>
      </c>
      <c r="BT12" s="219">
        <f>('1 Utsläpp'!BU12/'6 FV (kvartal)'!BU12)*1000</f>
        <v>57.944513299647248</v>
      </c>
      <c r="BU12" s="219">
        <f>('1 Utsläpp'!BV12/'6 FV (kvartal)'!BV12)*1000</f>
        <v>65.955377574370715</v>
      </c>
      <c r="BV12" s="219">
        <f>('1 Utsläpp'!BW12/'6 FV (kvartal)'!BW12)*1000</f>
        <v>59.841415065568768</v>
      </c>
      <c r="BW12" s="68"/>
    </row>
    <row r="13" spans="1:75" s="16" customFormat="1" ht="15.75" customHeight="1" x14ac:dyDescent="0.3">
      <c r="A13" s="188"/>
      <c r="B13" s="131" t="s">
        <v>110</v>
      </c>
      <c r="C13" s="116" t="s">
        <v>39</v>
      </c>
      <c r="D13" s="219">
        <f>('1 Utsläpp'!D13/'6 FV (kvartal)'!D13)*1000</f>
        <v>36.256009345374494</v>
      </c>
      <c r="E13" s="219">
        <f>('1 Utsläpp'!E13/'6 FV (kvartal)'!E13)*1000</f>
        <v>39.323075398300254</v>
      </c>
      <c r="F13" s="219">
        <f>('1 Utsläpp'!F13/'6 FV (kvartal)'!F13)*1000</f>
        <v>46.575795632064199</v>
      </c>
      <c r="G13" s="219">
        <f>('1 Utsläpp'!G13/'6 FV (kvartal)'!G13)*1000</f>
        <v>53.794676532921436</v>
      </c>
      <c r="H13" s="219">
        <f>('1 Utsläpp'!H13/'6 FV (kvartal)'!H13)*1000</f>
        <v>45.815565288540206</v>
      </c>
      <c r="I13" s="219">
        <f>('1 Utsläpp'!I13/'6 FV (kvartal)'!I13)*1000</f>
        <v>39.309139414010396</v>
      </c>
      <c r="J13" s="219">
        <f>('1 Utsläpp'!J13/'6 FV (kvartal)'!J13)*1000</f>
        <v>43.400162243597173</v>
      </c>
      <c r="K13" s="219">
        <f>('1 Utsläpp'!K13/'6 FV (kvartal)'!K13)*1000</f>
        <v>52.259966858368266</v>
      </c>
      <c r="L13" s="219">
        <f>('1 Utsläpp'!L13/'6 FV (kvartal)'!L13)*1000</f>
        <v>57.732649547053974</v>
      </c>
      <c r="M13" s="219">
        <f>('1 Utsläpp'!M13/'6 FV (kvartal)'!M13)*1000</f>
        <v>48.59573161369569</v>
      </c>
      <c r="N13" s="219">
        <f>('1 Utsläpp'!N13/'6 FV (kvartal)'!N13)*1000</f>
        <v>47.092475668887573</v>
      </c>
      <c r="O13" s="219">
        <f>('1 Utsläpp'!O13/'6 FV (kvartal)'!O13)*1000</f>
        <v>37.922237630497918</v>
      </c>
      <c r="P13" s="219">
        <f>('1 Utsläpp'!P13/'6 FV (kvartal)'!P13)*1000</f>
        <v>41.796395097332372</v>
      </c>
      <c r="Q13" s="219">
        <f>('1 Utsläpp'!Q13/'6 FV (kvartal)'!Q13)*1000</f>
        <v>43.586146169650718</v>
      </c>
      <c r="R13" s="219">
        <f>('1 Utsläpp'!R13/'6 FV (kvartal)'!R13)*1000</f>
        <v>45.95171435843362</v>
      </c>
      <c r="S13" s="219">
        <f>('1 Utsläpp'!S13/'6 FV (kvartal)'!S13)*1000</f>
        <v>40.865574783683563</v>
      </c>
      <c r="T13" s="219">
        <f>('1 Utsläpp'!T13/'6 FV (kvartal)'!T13)*1000</f>
        <v>36.676934924913361</v>
      </c>
      <c r="U13" s="219">
        <f>('1 Utsläpp'!U13/'6 FV (kvartal)'!U13)*1000</f>
        <v>35.818582147927103</v>
      </c>
      <c r="V13" s="219">
        <f>('1 Utsläpp'!V13/'6 FV (kvartal)'!V13)*1000</f>
        <v>39.977084898572507</v>
      </c>
      <c r="W13" s="219">
        <f>('1 Utsläpp'!W13/'6 FV (kvartal)'!W13)*1000</f>
        <v>39.476268962965449</v>
      </c>
      <c r="X13" s="219">
        <f>('1 Utsläpp'!X13/'6 FV (kvartal)'!X13)*1000</f>
        <v>39.511467585841181</v>
      </c>
      <c r="Y13" s="219">
        <f>('1 Utsläpp'!Y13/'6 FV (kvartal)'!Y13)*1000</f>
        <v>35.501162790697677</v>
      </c>
      <c r="Z13" s="219">
        <f>('1 Utsläpp'!Z13/'6 FV (kvartal)'!Z13)*1000</f>
        <v>40.129216252376594</v>
      </c>
      <c r="AA13" s="219">
        <f>('1 Utsläpp'!AA13/'6 FV (kvartal)'!AA13)*1000</f>
        <v>33.612319040017617</v>
      </c>
      <c r="AB13" s="219">
        <f>('1 Utsläpp'!AB13/'6 FV (kvartal)'!AB13)*1000</f>
        <v>37.554997427905711</v>
      </c>
      <c r="AC13" s="219">
        <f>('1 Utsläpp'!AC13/'6 FV (kvartal)'!AC13)*1000</f>
        <v>33.983190961697439</v>
      </c>
      <c r="AD13" s="219">
        <f>('1 Utsläpp'!AD13/'6 FV (kvartal)'!AD13)*1000</f>
        <v>39.661779288851115</v>
      </c>
      <c r="AE13" s="219">
        <f>('1 Utsläpp'!AE13/'6 FV (kvartal)'!AE13)*1000</f>
        <v>38.387325244811237</v>
      </c>
      <c r="AF13" s="219">
        <f>('1 Utsläpp'!AF13/'6 FV (kvartal)'!AF13)*1000</f>
        <v>49.546168224299059</v>
      </c>
      <c r="AG13" s="219">
        <f>('1 Utsläpp'!AG13/'6 FV (kvartal)'!AG13)*1000</f>
        <v>35.226211095365557</v>
      </c>
      <c r="AH13" s="219">
        <f>('1 Utsläpp'!AH13/'6 FV (kvartal)'!AH13)*1000</f>
        <v>43.137964739528648</v>
      </c>
      <c r="AI13" s="219">
        <f>('1 Utsläpp'!AI13/'6 FV (kvartal)'!AI13)*1000</f>
        <v>34.203947368421048</v>
      </c>
      <c r="AJ13" s="219">
        <f>('1 Utsläpp'!AJ13/'6 FV (kvartal)'!AJ13)*1000</f>
        <v>39.343761569788974</v>
      </c>
      <c r="AK13" s="219">
        <f>('1 Utsläpp'!AK13/'6 FV (kvartal)'!AK13)*1000</f>
        <v>34.92372307275437</v>
      </c>
      <c r="AL13" s="219">
        <f>('1 Utsläpp'!AL13/'6 FV (kvartal)'!AL13)*1000</f>
        <v>44.7181811535931</v>
      </c>
      <c r="AM13" s="219">
        <f>('1 Utsläpp'!AM13/'6 FV (kvartal)'!AM13)*1000</f>
        <v>34.588971256923969</v>
      </c>
      <c r="AN13" s="219">
        <f>('1 Utsläpp'!AN13/'6 FV (kvartal)'!AN13)*1000</f>
        <v>37.894769230769235</v>
      </c>
      <c r="AO13" s="219">
        <f>('1 Utsläpp'!AO13/'6 FV (kvartal)'!AO13)*1000</f>
        <v>34.167550371155883</v>
      </c>
      <c r="AP13" s="219">
        <f>('1 Utsläpp'!AP13/'6 FV (kvartal)'!AP13)*1000</f>
        <v>39.555495232601537</v>
      </c>
      <c r="AQ13" s="219">
        <f>('1 Utsläpp'!AQ13/'6 FV (kvartal)'!AQ13)*1000</f>
        <v>31.682288465478386</v>
      </c>
      <c r="AR13" s="219">
        <f>('1 Utsläpp'!AR13/'6 FV (kvartal)'!AR13)*1000</f>
        <v>32.189864772572051</v>
      </c>
      <c r="AS13" s="219">
        <f>('1 Utsläpp'!AS13/'6 FV (kvartal)'!AS13)*1000</f>
        <v>31.03709176134916</v>
      </c>
      <c r="AT13" s="219">
        <f>('1 Utsläpp'!AT13/'6 FV (kvartal)'!AT13)*1000</f>
        <v>38.181373917900025</v>
      </c>
      <c r="AU13" s="219">
        <f>('1 Utsläpp'!AU13/'6 FV (kvartal)'!AU13)*1000</f>
        <v>28.953555695405917</v>
      </c>
      <c r="AV13" s="219">
        <f>('1 Utsläpp'!AV13/'6 FV (kvartal)'!AV13)*1000</f>
        <v>41.778990963855421</v>
      </c>
      <c r="AW13" s="219">
        <f>('1 Utsläpp'!AW13/'6 FV (kvartal)'!AW13)*1000</f>
        <v>36.956995496149936</v>
      </c>
      <c r="AX13" s="219">
        <f>('1 Utsläpp'!AX13/'6 FV (kvartal)'!AX13)*1000</f>
        <v>57.865882538680133</v>
      </c>
      <c r="AY13" s="219">
        <f>('1 Utsläpp'!AY13/'6 FV (kvartal)'!AY13)*1000</f>
        <v>34.459058910707668</v>
      </c>
      <c r="AZ13" s="219">
        <f>('1 Utsläpp'!AZ13/'6 FV (kvartal)'!AY13)*1000</f>
        <v>31.563806700894517</v>
      </c>
      <c r="BA13" s="219">
        <f>('1 Utsläpp'!BA13/'6 FV (kvartal)'!AZ13)*1000</f>
        <v>31.859202807171449</v>
      </c>
      <c r="BB13" s="219">
        <f>('1 Utsläpp'!BB13/'6 FV (kvartal)'!BA13)*1000</f>
        <v>32.847222222222221</v>
      </c>
      <c r="BC13" s="219">
        <f>('1 Utsläpp'!BC13/'6 FV (kvartal)'!BB13)*1000</f>
        <v>46.425254985538132</v>
      </c>
      <c r="BD13" s="219">
        <f>('1 Utsläpp'!BD13/'6 FV (kvartal)'!BD13)*1000</f>
        <v>36.11647398843931</v>
      </c>
      <c r="BE13" s="219">
        <f>('1 Utsläpp'!BE13/'6 FV (kvartal)'!BE13)*1000</f>
        <v>36.638657905448632</v>
      </c>
      <c r="BF13" s="219">
        <f>('1 Utsläpp'!BF13/'6 FV (kvartal)'!BF13)*1000</f>
        <v>50.572073267852403</v>
      </c>
      <c r="BG13" s="219">
        <f>('1 Utsläpp'!BG13/'6 FV (kvartal)'!BG13)*1000</f>
        <v>42.174412121609656</v>
      </c>
      <c r="BH13" s="219">
        <f>('1 Utsläpp'!BH13/'6 FV (kvartal)'!BI13)*1000</f>
        <v>33.648614546005142</v>
      </c>
      <c r="BI13" s="219">
        <f>('1 Utsläpp'!BI13/'6 FV (kvartal)'!BJ13)*1000</f>
        <v>41.517553092687756</v>
      </c>
      <c r="BJ13" s="219">
        <f>('1 Utsläpp'!BK13/'6 FV (kvartal)'!BK13)*1000</f>
        <v>31.168928304306014</v>
      </c>
      <c r="BK13" s="219">
        <f>('1 Utsläpp'!BL13/'6 FV (kvartal)'!BL13)*1000</f>
        <v>39.823127514207265</v>
      </c>
      <c r="BL13" s="219">
        <f>('1 Utsläpp'!BM13/'6 FV (kvartal)'!BM13)*1000</f>
        <v>36.505211349160398</v>
      </c>
      <c r="BM13" s="219">
        <f>('1 Utsläpp'!BN13/'6 FV (kvartal)'!BN13)*1000</f>
        <v>50.44709826105175</v>
      </c>
      <c r="BN13" s="219">
        <f>('1 Utsläpp'!BO13/'6 FV (kvartal)'!BO13)*1000</f>
        <v>49.776806955318136</v>
      </c>
      <c r="BO13" s="219">
        <f>('1 Utsläpp'!BP13/'6 FV (kvartal)'!BP13)*1000</f>
        <v>63.643966547192356</v>
      </c>
      <c r="BP13" s="219">
        <f>('1 Utsläpp'!BQ13/'6 FV (kvartal)'!BQ13)*1000</f>
        <v>49.297658862876254</v>
      </c>
      <c r="BQ13" s="219">
        <f>('1 Utsläpp'!BR13/'6 FV (kvartal)'!BR13)*1000</f>
        <v>55.33092833092833</v>
      </c>
      <c r="BR13" s="219">
        <f>('1 Utsläpp'!BS13/'6 FV (kvartal)'!BS13)*1000</f>
        <v>43.602020811340672</v>
      </c>
      <c r="BS13" s="219">
        <f>('1 Utsläpp'!BT13/'6 FV (kvartal)'!BT13)*1000</f>
        <v>52.332405877749757</v>
      </c>
      <c r="BT13" s="219">
        <f>('1 Utsläpp'!BU13/'6 FV (kvartal)'!BU13)*1000</f>
        <v>45.453023255813946</v>
      </c>
      <c r="BU13" s="219">
        <f>('1 Utsläpp'!BV13/'6 FV (kvartal)'!BV13)*1000</f>
        <v>54.060175003509421</v>
      </c>
      <c r="BV13" s="219">
        <f>('1 Utsläpp'!BW13/'6 FV (kvartal)'!BW13)*1000</f>
        <v>57.307673872405694</v>
      </c>
      <c r="BW13" s="68"/>
    </row>
    <row r="14" spans="1:75" s="16" customFormat="1" ht="15.75" customHeight="1" x14ac:dyDescent="0.3">
      <c r="A14" s="188"/>
      <c r="B14" s="131" t="s">
        <v>111</v>
      </c>
      <c r="C14" s="116" t="s">
        <v>4</v>
      </c>
      <c r="D14" s="219">
        <f>('1 Utsläpp'!D14/'6 FV (kvartal)'!D14)*1000</f>
        <v>0.75150532654006497</v>
      </c>
      <c r="E14" s="219">
        <f>('1 Utsläpp'!E14/'6 FV (kvartal)'!E14)*1000</f>
        <v>0.60876928867143398</v>
      </c>
      <c r="F14" s="219">
        <f>('1 Utsläpp'!F14/'6 FV (kvartal)'!F14)*1000</f>
        <v>0.6685720118403593</v>
      </c>
      <c r="G14" s="219">
        <f>('1 Utsläpp'!G14/'6 FV (kvartal)'!G14)*1000</f>
        <v>0.66204840406874776</v>
      </c>
      <c r="H14" s="219">
        <f>('1 Utsläpp'!H14/'6 FV (kvartal)'!H14)*1000</f>
        <v>0.65332839323206127</v>
      </c>
      <c r="I14" s="219">
        <f>('1 Utsläpp'!I14/'6 FV (kvartal)'!I14)*1000</f>
        <v>0.61112969778075166</v>
      </c>
      <c r="J14" s="219">
        <f>('1 Utsläpp'!J14/'6 FV (kvartal)'!J14)*1000</f>
        <v>0.64230995875073671</v>
      </c>
      <c r="K14" s="219">
        <f>('1 Utsläpp'!K14/'6 FV (kvartal)'!K14)*1000</f>
        <v>0.62384898710865566</v>
      </c>
      <c r="L14" s="219">
        <f>('1 Utsläpp'!L14/'6 FV (kvartal)'!L14)*1000</f>
        <v>0.76769843702114615</v>
      </c>
      <c r="M14" s="219">
        <f>('1 Utsläpp'!M14/'6 FV (kvartal)'!M14)*1000</f>
        <v>0.69748131746471076</v>
      </c>
      <c r="N14" s="219">
        <f>('1 Utsläpp'!N14/'6 FV (kvartal)'!N14)*1000</f>
        <v>0.73257467994310099</v>
      </c>
      <c r="O14" s="219">
        <f>('1 Utsläpp'!O14/'6 FV (kvartal)'!O14)*1000</f>
        <v>0.55071876898157535</v>
      </c>
      <c r="P14" s="219">
        <f>('1 Utsläpp'!P14/'6 FV (kvartal)'!P14)*1000</f>
        <v>0.79951649110688994</v>
      </c>
      <c r="Q14" s="219">
        <f>('1 Utsläpp'!Q14/'6 FV (kvartal)'!Q14)*1000</f>
        <v>0.69624872281418759</v>
      </c>
      <c r="R14" s="219">
        <f>('1 Utsläpp'!R14/'6 FV (kvartal)'!R14)*1000</f>
        <v>0.78485990496477143</v>
      </c>
      <c r="S14" s="219">
        <f>('1 Utsläpp'!S14/'6 FV (kvartal)'!S14)*1000</f>
        <v>0.71108455333134146</v>
      </c>
      <c r="T14" s="219">
        <f>('1 Utsläpp'!T14/'6 FV (kvartal)'!T14)*1000</f>
        <v>0.6067415730337079</v>
      </c>
      <c r="U14" s="219">
        <f>('1 Utsläpp'!U14/'6 FV (kvartal)'!U14)*1000</f>
        <v>0.54786345189782759</v>
      </c>
      <c r="V14" s="219">
        <f>('1 Utsläpp'!V14/'6 FV (kvartal)'!V14)*1000</f>
        <v>0.61406969099276798</v>
      </c>
      <c r="W14" s="219">
        <f>('1 Utsläpp'!W14/'6 FV (kvartal)'!W14)*1000</f>
        <v>0.54041780199818346</v>
      </c>
      <c r="X14" s="219">
        <f>('1 Utsläpp'!X14/'6 FV (kvartal)'!X14)*1000</f>
        <v>0.5418263512620588</v>
      </c>
      <c r="Y14" s="219">
        <f>('1 Utsläpp'!Y14/'6 FV (kvartal)'!Y14)*1000</f>
        <v>0.53427419354838712</v>
      </c>
      <c r="Z14" s="219">
        <f>('1 Utsläpp'!Z14/'6 FV (kvartal)'!Z14)*1000</f>
        <v>0.61318051575931243</v>
      </c>
      <c r="AA14" s="219">
        <f>('1 Utsläpp'!AA14/'6 FV (kvartal)'!AA14)*1000</f>
        <v>0.47683615819209035</v>
      </c>
      <c r="AB14" s="219">
        <f>('1 Utsläpp'!AB14/'6 FV (kvartal)'!AB14)*1000</f>
        <v>0.47392035894559725</v>
      </c>
      <c r="AC14" s="219">
        <f>('1 Utsläpp'!AC14/'6 FV (kvartal)'!AC14)*1000</f>
        <v>0.44101158589759565</v>
      </c>
      <c r="AD14" s="219">
        <f>('1 Utsläpp'!AD14/'6 FV (kvartal)'!AD14)*1000</f>
        <v>0.56767868437697655</v>
      </c>
      <c r="AE14" s="219">
        <f>('1 Utsläpp'!AE14/'6 FV (kvartal)'!AE14)*1000</f>
        <v>0.5318518518518518</v>
      </c>
      <c r="AF14" s="219">
        <f>('1 Utsläpp'!AF14/'6 FV (kvartal)'!AF14)*1000</f>
        <v>0.47216111017092571</v>
      </c>
      <c r="AG14" s="219">
        <f>('1 Utsläpp'!AG14/'6 FV (kvartal)'!AG14)*1000</f>
        <v>0.42255531763026405</v>
      </c>
      <c r="AH14" s="219">
        <f>('1 Utsläpp'!AH14/'6 FV (kvartal)'!AH14)*1000</f>
        <v>0.48294991026268558</v>
      </c>
      <c r="AI14" s="219">
        <f>('1 Utsläpp'!AI14/'6 FV (kvartal)'!AI14)*1000</f>
        <v>0.40793976728268311</v>
      </c>
      <c r="AJ14" s="219">
        <f>('1 Utsläpp'!AJ14/'6 FV (kvartal)'!AJ14)*1000</f>
        <v>0.46297872340425533</v>
      </c>
      <c r="AK14" s="219">
        <f>('1 Utsläpp'!AK14/'6 FV (kvartal)'!AK14)*1000</f>
        <v>0.45277127244340359</v>
      </c>
      <c r="AL14" s="219">
        <f>('1 Utsläpp'!AL14/'6 FV (kvartal)'!AL14)*1000</f>
        <v>0.51625239005736145</v>
      </c>
      <c r="AM14" s="219">
        <f>('1 Utsläpp'!AM14/'6 FV (kvartal)'!AM14)*1000</f>
        <v>0.42979942693409739</v>
      </c>
      <c r="AN14" s="219">
        <f>('1 Utsläpp'!AN14/'6 FV (kvartal)'!AN14)*1000</f>
        <v>0.37914691943127959</v>
      </c>
      <c r="AO14" s="219">
        <f>('1 Utsläpp'!AO14/'6 FV (kvartal)'!AO14)*1000</f>
        <v>0.33184092704766921</v>
      </c>
      <c r="AP14" s="219">
        <f>('1 Utsläpp'!AP14/'6 FV (kvartal)'!AP14)*1000</f>
        <v>0.43978697818244289</v>
      </c>
      <c r="AQ14" s="219">
        <f>('1 Utsläpp'!AQ14/'6 FV (kvartal)'!AQ14)*1000</f>
        <v>0.38666463693103975</v>
      </c>
      <c r="AR14" s="219">
        <f>('1 Utsläpp'!AR14/'6 FV (kvartal)'!AR14)*1000</f>
        <v>0.41560798548094374</v>
      </c>
      <c r="AS14" s="219">
        <f>('1 Utsläpp'!AS14/'6 FV (kvartal)'!AS14)*1000</f>
        <v>0.36162146398366873</v>
      </c>
      <c r="AT14" s="219">
        <f>('1 Utsläpp'!AT14/'6 FV (kvartal)'!AT14)*1000</f>
        <v>0.49990159417437513</v>
      </c>
      <c r="AU14" s="219">
        <f>('1 Utsläpp'!AU14/'6 FV (kvartal)'!AU14)*1000</f>
        <v>0.36428254109284763</v>
      </c>
      <c r="AV14" s="219">
        <f>('1 Utsläpp'!AV14/'6 FV (kvartal)'!AV14)*1000</f>
        <v>0.32871163732668635</v>
      </c>
      <c r="AW14" s="219">
        <f>('1 Utsläpp'!AW14/'6 FV (kvartal)'!AW14)*1000</f>
        <v>0.33205619412515963</v>
      </c>
      <c r="AX14" s="219">
        <f>('1 Utsläpp'!AX14/'6 FV (kvartal)'!AX14)*1000</f>
        <v>0.38855470655178026</v>
      </c>
      <c r="AY14" s="219">
        <f>('1 Utsläpp'!AY14/'6 FV (kvartal)'!AY14)*1000</f>
        <v>0.27707199032062912</v>
      </c>
      <c r="AZ14" s="219">
        <f>('1 Utsläpp'!AZ14/'6 FV (kvartal)'!AY14)*1000</f>
        <v>0.26497277676950998</v>
      </c>
      <c r="BA14" s="219">
        <f>('1 Utsläpp'!BA14/'6 FV (kvartal)'!AZ14)*1000</f>
        <v>0.30277661504116082</v>
      </c>
      <c r="BB14" s="219">
        <f>('1 Utsläpp'!BB14/'6 FV (kvartal)'!BA14)*1000</f>
        <v>0.35703387244430879</v>
      </c>
      <c r="BC14" s="219">
        <f>('1 Utsläpp'!BC14/'6 FV (kvartal)'!BB14)*1000</f>
        <v>0.37849252761533464</v>
      </c>
      <c r="BD14" s="219">
        <f>('1 Utsläpp'!BD14/'6 FV (kvartal)'!BD14)*1000</f>
        <v>0.21915406530791148</v>
      </c>
      <c r="BE14" s="219">
        <f>('1 Utsläpp'!BE14/'6 FV (kvartal)'!BE14)*1000</f>
        <v>0.28351156428749069</v>
      </c>
      <c r="BF14" s="219">
        <f>('1 Utsläpp'!BF14/'6 FV (kvartal)'!BF14)*1000</f>
        <v>0.2586693776121089</v>
      </c>
      <c r="BG14" s="219">
        <f>('1 Utsläpp'!BG14/'6 FV (kvartal)'!BG14)*1000</f>
        <v>0.22387289796760548</v>
      </c>
      <c r="BH14" s="219">
        <f>('1 Utsläpp'!BH14/'6 FV (kvartal)'!BI14)*1000</f>
        <v>0.24337866857551896</v>
      </c>
      <c r="BI14" s="219">
        <f>('1 Utsläpp'!BI14/'6 FV (kvartal)'!BJ14)*1000</f>
        <v>0.29888475836431222</v>
      </c>
      <c r="BJ14" s="219">
        <f>('1 Utsläpp'!BK14/'6 FV (kvartal)'!BK14)*1000</f>
        <v>0.21654749744637386</v>
      </c>
      <c r="BK14" s="219">
        <f>('1 Utsläpp'!BL14/'6 FV (kvartal)'!BL14)*1000</f>
        <v>0.16395210872613525</v>
      </c>
      <c r="BL14" s="219">
        <f>('1 Utsläpp'!BM14/'6 FV (kvartal)'!BM14)*1000</f>
        <v>0.17955957086391869</v>
      </c>
      <c r="BM14" s="219">
        <f>('1 Utsläpp'!BN14/'6 FV (kvartal)'!BN14)*1000</f>
        <v>0.19687964338781577</v>
      </c>
      <c r="BN14" s="219">
        <f>('1 Utsläpp'!BO14/'6 FV (kvartal)'!BO14)*1000</f>
        <v>0.17532179316466934</v>
      </c>
      <c r="BO14" s="219">
        <f>('1 Utsläpp'!BP14/'6 FV (kvartal)'!BP14)*1000</f>
        <v>0.20848689059703063</v>
      </c>
      <c r="BP14" s="219">
        <f>('1 Utsläpp'!BQ14/'6 FV (kvartal)'!BQ14)*1000</f>
        <v>0.22917584839136182</v>
      </c>
      <c r="BQ14" s="219">
        <f>('1 Utsläpp'!BR14/'6 FV (kvartal)'!BR14)*1000</f>
        <v>0.26470221001373456</v>
      </c>
      <c r="BR14" s="219">
        <f>('1 Utsläpp'!BS14/'6 FV (kvartal)'!BS14)*1000</f>
        <v>0.20465406191564514</v>
      </c>
      <c r="BS14" s="219">
        <f>('1 Utsläpp'!BT14/'6 FV (kvartal)'!BT14)*1000</f>
        <v>0.18850897423042212</v>
      </c>
      <c r="BT14" s="219">
        <f>('1 Utsläpp'!BU14/'6 FV (kvartal)'!BU14)*1000</f>
        <v>0.2150185549006767</v>
      </c>
      <c r="BU14" s="219">
        <f>('1 Utsläpp'!BV14/'6 FV (kvartal)'!BV14)*1000</f>
        <v>0.22237121466085596</v>
      </c>
      <c r="BV14" s="219">
        <f>('1 Utsläpp'!BW14/'6 FV (kvartal)'!BW14)*1000</f>
        <v>0.18367932650913613</v>
      </c>
      <c r="BW14" s="68"/>
    </row>
    <row r="15" spans="1:75" s="16" customFormat="1" ht="15.75" customHeight="1" x14ac:dyDescent="0.3">
      <c r="A15" s="188"/>
      <c r="B15" s="131" t="s">
        <v>112</v>
      </c>
      <c r="C15" s="116" t="s">
        <v>5</v>
      </c>
      <c r="D15" s="219">
        <f>('1 Utsläpp'!D15/'6 FV (kvartal)'!D15)*1000</f>
        <v>1.6336394393426776</v>
      </c>
      <c r="E15" s="219">
        <f>('1 Utsläpp'!E15/'6 FV (kvartal)'!E15)*1000</f>
        <v>1.3469702817445002</v>
      </c>
      <c r="F15" s="219">
        <f>('1 Utsläpp'!F15/'6 FV (kvartal)'!F15)*1000</f>
        <v>1.6732885085574571</v>
      </c>
      <c r="G15" s="219">
        <f>('1 Utsläpp'!G15/'6 FV (kvartal)'!G15)*1000</f>
        <v>2.2920322920322924</v>
      </c>
      <c r="H15" s="219">
        <f>('1 Utsläpp'!H15/'6 FV (kvartal)'!H15)*1000</f>
        <v>3.0925854782942763</v>
      </c>
      <c r="I15" s="219">
        <f>('1 Utsläpp'!I15/'6 FV (kvartal)'!I15)*1000</f>
        <v>2.4571324334184608</v>
      </c>
      <c r="J15" s="219">
        <f>('1 Utsläpp'!J15/'6 FV (kvartal)'!J15)*1000</f>
        <v>2.6558800315706397</v>
      </c>
      <c r="K15" s="219">
        <f>('1 Utsläpp'!K15/'6 FV (kvartal)'!K15)*1000</f>
        <v>3.6161964247253926</v>
      </c>
      <c r="L15" s="219">
        <f>('1 Utsläpp'!L15/'6 FV (kvartal)'!L15)*1000</f>
        <v>4.2668621700879763</v>
      </c>
      <c r="M15" s="219">
        <f>('1 Utsläpp'!M15/'6 FV (kvartal)'!M15)*1000</f>
        <v>1.8082240976836057</v>
      </c>
      <c r="N15" s="219">
        <f>('1 Utsläpp'!N15/'6 FV (kvartal)'!N15)*1000</f>
        <v>1.9165669345187213</v>
      </c>
      <c r="O15" s="219">
        <f>('1 Utsläpp'!O15/'6 FV (kvartal)'!O15)*1000</f>
        <v>2.6896942242355606</v>
      </c>
      <c r="P15" s="219">
        <f>('1 Utsläpp'!P15/'6 FV (kvartal)'!P15)*1000</f>
        <v>2.2754572754572759</v>
      </c>
      <c r="Q15" s="219">
        <f>('1 Utsläpp'!Q15/'6 FV (kvartal)'!Q15)*1000</f>
        <v>1.0542287900778466</v>
      </c>
      <c r="R15" s="219">
        <f>('1 Utsläpp'!R15/'6 FV (kvartal)'!R15)*1000</f>
        <v>1.1557788944723619</v>
      </c>
      <c r="S15" s="219">
        <f>('1 Utsläpp'!S15/'6 FV (kvartal)'!S15)*1000</f>
        <v>1.1563405547122949</v>
      </c>
      <c r="T15" s="219">
        <f>('1 Utsläpp'!T15/'6 FV (kvartal)'!T15)*1000</f>
        <v>1.425760556985016</v>
      </c>
      <c r="U15" s="219">
        <f>('1 Utsläpp'!U15/'6 FV (kvartal)'!U15)*1000</f>
        <v>1.2709296762876734</v>
      </c>
      <c r="V15" s="219">
        <f>('1 Utsläpp'!V15/'6 FV (kvartal)'!V15)*1000</f>
        <v>1.1972180824639842</v>
      </c>
      <c r="W15" s="219">
        <f>('1 Utsläpp'!W15/'6 FV (kvartal)'!W15)*1000</f>
        <v>1.6125708397733127</v>
      </c>
      <c r="X15" s="219">
        <f>('1 Utsläpp'!X15/'6 FV (kvartal)'!X15)*1000</f>
        <v>1.4557241785766908</v>
      </c>
      <c r="Y15" s="219">
        <f>('1 Utsläpp'!Y15/'6 FV (kvartal)'!Y15)*1000</f>
        <v>1.4316430747177926</v>
      </c>
      <c r="Z15" s="219">
        <f>('1 Utsläpp'!Z15/'6 FV (kvartal)'!Z15)*1000</f>
        <v>1.3996948893974066</v>
      </c>
      <c r="AA15" s="219">
        <f>('1 Utsläpp'!AA15/'6 FV (kvartal)'!AA15)*1000</f>
        <v>1.5381701079749952</v>
      </c>
      <c r="AB15" s="219">
        <f>('1 Utsläpp'!AB15/'6 FV (kvartal)'!AB15)*1000</f>
        <v>1.7523896222121074</v>
      </c>
      <c r="AC15" s="219">
        <f>('1 Utsläpp'!AC15/'6 FV (kvartal)'!AC15)*1000</f>
        <v>1.3643692059653365</v>
      </c>
      <c r="AD15" s="219">
        <f>('1 Utsläpp'!AD15/'6 FV (kvartal)'!AD15)*1000</f>
        <v>1.421718273004797</v>
      </c>
      <c r="AE15" s="219">
        <f>('1 Utsläpp'!AE15/'6 FV (kvartal)'!AE15)*1000</f>
        <v>1.6379984362783426</v>
      </c>
      <c r="AF15" s="219">
        <f>('1 Utsläpp'!AF15/'6 FV (kvartal)'!AF15)*1000</f>
        <v>1.1637239165329052</v>
      </c>
      <c r="AG15" s="219">
        <f>('1 Utsläpp'!AG15/'6 FV (kvartal)'!AG15)*1000</f>
        <v>1.5173354109855863</v>
      </c>
      <c r="AH15" s="219">
        <f>('1 Utsläpp'!AH15/'6 FV (kvartal)'!AH15)*1000</f>
        <v>1.11704430653774</v>
      </c>
      <c r="AI15" s="219">
        <f>('1 Utsläpp'!AI15/'6 FV (kvartal)'!AI15)*1000</f>
        <v>1.0740242261103636</v>
      </c>
      <c r="AJ15" s="219">
        <f>('1 Utsläpp'!AJ15/'6 FV (kvartal)'!AJ15)*1000</f>
        <v>1.4740977881257276</v>
      </c>
      <c r="AK15" s="219">
        <f>('1 Utsläpp'!AK15/'6 FV (kvartal)'!AK15)*1000</f>
        <v>1.3876917772797794</v>
      </c>
      <c r="AL15" s="219">
        <f>('1 Utsläpp'!AL15/'6 FV (kvartal)'!AL15)*1000</f>
        <v>1.5087507543753771</v>
      </c>
      <c r="AM15" s="219">
        <f>('1 Utsläpp'!AM15/'6 FV (kvartal)'!AM15)*1000</f>
        <v>1.2332668755340359</v>
      </c>
      <c r="AN15" s="219">
        <f>('1 Utsläpp'!AN15/'6 FV (kvartal)'!AN15)*1000</f>
        <v>0.91046831955922869</v>
      </c>
      <c r="AO15" s="219">
        <f>('1 Utsläpp'!AO15/'6 FV (kvartal)'!AO15)*1000</f>
        <v>1.0830999066293183</v>
      </c>
      <c r="AP15" s="219">
        <f>('1 Utsläpp'!AP15/'6 FV (kvartal)'!AP15)*1000</f>
        <v>0.97775336446031313</v>
      </c>
      <c r="AQ15" s="219">
        <f>('1 Utsläpp'!AQ15/'6 FV (kvartal)'!AQ15)*1000</f>
        <v>0.93349686563096212</v>
      </c>
      <c r="AR15" s="219">
        <f>('1 Utsläpp'!AR15/'6 FV (kvartal)'!AR15)*1000</f>
        <v>0.84845250800426897</v>
      </c>
      <c r="AS15" s="219">
        <f>('1 Utsläpp'!AS15/'6 FV (kvartal)'!AS15)*1000</f>
        <v>0.83902047370533916</v>
      </c>
      <c r="AT15" s="219">
        <f>('1 Utsläpp'!AT15/'6 FV (kvartal)'!AT15)*1000</f>
        <v>0.82006269592476488</v>
      </c>
      <c r="AU15" s="219">
        <f>('1 Utsläpp'!AU15/'6 FV (kvartal)'!AU15)*1000</f>
        <v>0.73849324479047407</v>
      </c>
      <c r="AV15" s="219">
        <f>('1 Utsläpp'!AV15/'6 FV (kvartal)'!AV15)*1000</f>
        <v>0.73280989769212468</v>
      </c>
      <c r="AW15" s="219">
        <f>('1 Utsläpp'!AW15/'6 FV (kvartal)'!AW15)*1000</f>
        <v>0.6978978978978978</v>
      </c>
      <c r="AX15" s="219">
        <f>('1 Utsläpp'!AX15/'6 FV (kvartal)'!AX15)*1000</f>
        <v>0.96535872598916428</v>
      </c>
      <c r="AY15" s="219">
        <f>('1 Utsläpp'!AY15/'6 FV (kvartal)'!AY15)*1000</f>
        <v>0.89541338007595683</v>
      </c>
      <c r="AZ15" s="219">
        <f>('1 Utsläpp'!AZ15/'6 FV (kvartal)'!AY15)*1000</f>
        <v>0.67338591878469189</v>
      </c>
      <c r="BA15" s="219">
        <f>('1 Utsläpp'!BA15/'6 FV (kvartal)'!AZ15)*1000</f>
        <v>0.64276531924010849</v>
      </c>
      <c r="BB15" s="219">
        <f>('1 Utsläpp'!BB15/'6 FV (kvartal)'!BA15)*1000</f>
        <v>0.78404163052905462</v>
      </c>
      <c r="BC15" s="219">
        <f>('1 Utsläpp'!BC15/'6 FV (kvartal)'!BB15)*1000</f>
        <v>0.90978886756238009</v>
      </c>
      <c r="BD15" s="219">
        <f>('1 Utsläpp'!BD15/'6 FV (kvartal)'!BD15)*1000</f>
        <v>0.63142819945319606</v>
      </c>
      <c r="BE15" s="219">
        <f>('1 Utsläpp'!BE15/'6 FV (kvartal)'!BE15)*1000</f>
        <v>0.77792853912256898</v>
      </c>
      <c r="BF15" s="219">
        <f>('1 Utsläpp'!BF15/'6 FV (kvartal)'!BF15)*1000</f>
        <v>0.83347336582087039</v>
      </c>
      <c r="BG15" s="219">
        <f>('1 Utsläpp'!BG15/'6 FV (kvartal)'!BG15)*1000</f>
        <v>0.72362809212396928</v>
      </c>
      <c r="BH15" s="219">
        <f>('1 Utsläpp'!BH15/'6 FV (kvartal)'!BI15)*1000</f>
        <v>0.50067100237431605</v>
      </c>
      <c r="BI15" s="219">
        <f>('1 Utsläpp'!BI15/'6 FV (kvartal)'!BJ15)*1000</f>
        <v>0.6059384656724438</v>
      </c>
      <c r="BJ15" s="219">
        <f>('1 Utsläpp'!BK15/'6 FV (kvartal)'!BK15)*1000</f>
        <v>1.0210460512606794</v>
      </c>
      <c r="BK15" s="219">
        <f>('1 Utsläpp'!BL15/'6 FV (kvartal)'!BL15)*1000</f>
        <v>0.70789421356134419</v>
      </c>
      <c r="BL15" s="219">
        <f>('1 Utsläpp'!BM15/'6 FV (kvartal)'!BM15)*1000</f>
        <v>0.71574294457667453</v>
      </c>
      <c r="BM15" s="219">
        <f>('1 Utsläpp'!BN15/'6 FV (kvartal)'!BN15)*1000</f>
        <v>1.4882102821801315</v>
      </c>
      <c r="BN15" s="219">
        <f>('1 Utsläpp'!BO15/'6 FV (kvartal)'!BO15)*1000</f>
        <v>2.5730994152046787</v>
      </c>
      <c r="BO15" s="219">
        <f>('1 Utsläpp'!BP15/'6 FV (kvartal)'!BP15)*1000</f>
        <v>1.1850675138999205</v>
      </c>
      <c r="BP15" s="219">
        <f>('1 Utsläpp'!BQ15/'6 FV (kvartal)'!BQ15)*1000</f>
        <v>1.4225816112608567</v>
      </c>
      <c r="BQ15" s="219">
        <f>('1 Utsläpp'!BR15/'6 FV (kvartal)'!BR15)*1000</f>
        <v>1.9551020408163267</v>
      </c>
      <c r="BR15" s="219">
        <f>('1 Utsläpp'!BS15/'6 FV (kvartal)'!BS15)*1000</f>
        <v>0.67729083665338641</v>
      </c>
      <c r="BS15" s="219">
        <f>('1 Utsläpp'!BT15/'6 FV (kvartal)'!BT15)*1000</f>
        <v>1.1385767790262171</v>
      </c>
      <c r="BT15" s="219">
        <f>('1 Utsläpp'!BU15/'6 FV (kvartal)'!BU15)*1000</f>
        <v>0.6185983827493261</v>
      </c>
      <c r="BU15" s="219">
        <f>('1 Utsläpp'!BV15/'6 FV (kvartal)'!BV15)*1000</f>
        <v>0.76132028528777573</v>
      </c>
      <c r="BV15" s="219">
        <f>('1 Utsläpp'!BW15/'6 FV (kvartal)'!BW15)*1000</f>
        <v>0.95603926589842092</v>
      </c>
      <c r="BW15" s="68"/>
    </row>
    <row r="16" spans="1:75" s="16" customFormat="1" ht="15.75" customHeight="1" x14ac:dyDescent="0.3">
      <c r="A16" s="188"/>
      <c r="B16" s="131" t="s">
        <v>113</v>
      </c>
      <c r="C16" s="116" t="s">
        <v>6</v>
      </c>
      <c r="D16" s="219">
        <f>('1 Utsläpp'!D16/'6 FV (kvartal)'!D16)*1000</f>
        <v>1.4033809751073822</v>
      </c>
      <c r="E16" s="219">
        <f>('1 Utsläpp'!E16/'6 FV (kvartal)'!E16)*1000</f>
        <v>1.1456640751943603</v>
      </c>
      <c r="F16" s="219">
        <f>('1 Utsläpp'!F16/'6 FV (kvartal)'!F16)*1000</f>
        <v>1.3102338350847298</v>
      </c>
      <c r="G16" s="219">
        <f>('1 Utsläpp'!G16/'6 FV (kvartal)'!G16)*1000</f>
        <v>1.8182789190728808</v>
      </c>
      <c r="H16" s="219">
        <f>('1 Utsläpp'!H16/'6 FV (kvartal)'!H16)*1000</f>
        <v>2.1512519161982624</v>
      </c>
      <c r="I16" s="219">
        <f>('1 Utsläpp'!I16/'6 FV (kvartal)'!I16)*1000</f>
        <v>2.0946778711484595</v>
      </c>
      <c r="J16" s="219">
        <f>('1 Utsläpp'!J16/'6 FV (kvartal)'!J16)*1000</f>
        <v>1.9899460519862679</v>
      </c>
      <c r="K16" s="219">
        <f>('1 Utsläpp'!K16/'6 FV (kvartal)'!K16)*1000</f>
        <v>1.8487394957983196</v>
      </c>
      <c r="L16" s="219">
        <f>('1 Utsläpp'!L16/'6 FV (kvartal)'!L16)*1000</f>
        <v>1.9689049121225777</v>
      </c>
      <c r="M16" s="219">
        <f>('1 Utsläpp'!M16/'6 FV (kvartal)'!M16)*1000</f>
        <v>1.2189564821143768</v>
      </c>
      <c r="N16" s="219">
        <f>('1 Utsläpp'!N16/'6 FV (kvartal)'!N16)*1000</f>
        <v>1.2454199671982411</v>
      </c>
      <c r="O16" s="219">
        <f>('1 Utsläpp'!O16/'6 FV (kvartal)'!O16)*1000</f>
        <v>1.2611948758644145</v>
      </c>
      <c r="P16" s="219">
        <f>('1 Utsläpp'!P16/'6 FV (kvartal)'!P16)*1000</f>
        <v>1.1408900909761495</v>
      </c>
      <c r="Q16" s="219">
        <f>('1 Utsläpp'!Q16/'6 FV (kvartal)'!Q16)*1000</f>
        <v>0.96547369629480817</v>
      </c>
      <c r="R16" s="219">
        <f>('1 Utsläpp'!R16/'6 FV (kvartal)'!R16)*1000</f>
        <v>0.99143758449752151</v>
      </c>
      <c r="S16" s="219">
        <f>('1 Utsläpp'!S16/'6 FV (kvartal)'!S16)*1000</f>
        <v>0.98264936214959731</v>
      </c>
      <c r="T16" s="219">
        <f>('1 Utsläpp'!T16/'6 FV (kvartal)'!T16)*1000</f>
        <v>1.0758688486670909</v>
      </c>
      <c r="U16" s="219">
        <f>('1 Utsläpp'!U16/'6 FV (kvartal)'!U16)*1000</f>
        <v>0.96421620002994468</v>
      </c>
      <c r="V16" s="219">
        <f>('1 Utsläpp'!V16/'6 FV (kvartal)'!V16)*1000</f>
        <v>1.0769506084466713</v>
      </c>
      <c r="W16" s="219">
        <f>('1 Utsläpp'!W16/'6 FV (kvartal)'!W16)*1000</f>
        <v>1.2456315526709936</v>
      </c>
      <c r="X16" s="219">
        <f>('1 Utsläpp'!X16/'6 FV (kvartal)'!X16)*1000</f>
        <v>1.4805338791522749</v>
      </c>
      <c r="Y16" s="219">
        <f>('1 Utsläpp'!Y16/'6 FV (kvartal)'!Y16)*1000</f>
        <v>1.1736465026959155</v>
      </c>
      <c r="Z16" s="219">
        <f>('1 Utsläpp'!Z16/'6 FV (kvartal)'!Z16)*1000</f>
        <v>1.3405894472811968</v>
      </c>
      <c r="AA16" s="219">
        <f>('1 Utsläpp'!AA16/'6 FV (kvartal)'!AA16)*1000</f>
        <v>1.2661003014524528</v>
      </c>
      <c r="AB16" s="219">
        <f>('1 Utsläpp'!AB16/'6 FV (kvartal)'!AB16)*1000</f>
        <v>1.6020593579648699</v>
      </c>
      <c r="AC16" s="219">
        <f>('1 Utsläpp'!AC16/'6 FV (kvartal)'!AC16)*1000</f>
        <v>1.2775183455637089</v>
      </c>
      <c r="AD16" s="219">
        <f>('1 Utsläpp'!AD16/'6 FV (kvartal)'!AD16)*1000</f>
        <v>1.3534286573060244</v>
      </c>
      <c r="AE16" s="219">
        <f>('1 Utsläpp'!AE16/'6 FV (kvartal)'!AE16)*1000</f>
        <v>1.2410535356427139</v>
      </c>
      <c r="AF16" s="219">
        <f>('1 Utsläpp'!AF16/'6 FV (kvartal)'!AF16)*1000</f>
        <v>1.712077898874397</v>
      </c>
      <c r="AG16" s="219">
        <f>('1 Utsläpp'!AG16/'6 FV (kvartal)'!AG16)*1000</f>
        <v>1.1031153488651015</v>
      </c>
      <c r="AH16" s="219">
        <f>('1 Utsläpp'!AH16/'6 FV (kvartal)'!AH16)*1000</f>
        <v>1.1753183153770812</v>
      </c>
      <c r="AI16" s="219">
        <f>('1 Utsläpp'!AI16/'6 FV (kvartal)'!AI16)*1000</f>
        <v>1.2444886929313044</v>
      </c>
      <c r="AJ16" s="219">
        <f>('1 Utsläpp'!AJ16/'6 FV (kvartal)'!AJ16)*1000</f>
        <v>1.3447378207512084</v>
      </c>
      <c r="AK16" s="219">
        <f>('1 Utsläpp'!AK16/'6 FV (kvartal)'!AK16)*1000</f>
        <v>1.199108017704497</v>
      </c>
      <c r="AL16" s="219">
        <f>('1 Utsläpp'!AL16/'6 FV (kvartal)'!AL16)*1000</f>
        <v>1.3964823916487268</v>
      </c>
      <c r="AM16" s="219">
        <f>('1 Utsläpp'!AM16/'6 FV (kvartal)'!AM16)*1000</f>
        <v>1.3362605448762275</v>
      </c>
      <c r="AN16" s="219">
        <f>('1 Utsläpp'!AN16/'6 FV (kvartal)'!AN16)*1000</f>
        <v>1.2115190182337969</v>
      </c>
      <c r="AO16" s="219">
        <f>('1 Utsläpp'!AO16/'6 FV (kvartal)'!AO16)*1000</f>
        <v>1.0079315569022369</v>
      </c>
      <c r="AP16" s="219">
        <f>('1 Utsläpp'!AP16/'6 FV (kvartal)'!AP16)*1000</f>
        <v>1.1534833580380004</v>
      </c>
      <c r="AQ16" s="219">
        <f>('1 Utsläpp'!AQ16/'6 FV (kvartal)'!AQ16)*1000</f>
        <v>1.1034905082669932</v>
      </c>
      <c r="AR16" s="219">
        <f>('1 Utsläpp'!AR16/'6 FV (kvartal)'!AR16)*1000</f>
        <v>1.0076119986761742</v>
      </c>
      <c r="AS16" s="219">
        <f>('1 Utsläpp'!AS16/'6 FV (kvartal)'!AS16)*1000</f>
        <v>1.0205376019329506</v>
      </c>
      <c r="AT16" s="219">
        <f>('1 Utsläpp'!AT16/'6 FV (kvartal)'!AT16)*1000</f>
        <v>1.0104973326449835</v>
      </c>
      <c r="AU16" s="219">
        <f>('1 Utsläpp'!AU16/'6 FV (kvartal)'!AU16)*1000</f>
        <v>1.0757938304339392</v>
      </c>
      <c r="AV16" s="219">
        <f>('1 Utsläpp'!AV16/'6 FV (kvartal)'!AV16)*1000</f>
        <v>1.0976540148769787</v>
      </c>
      <c r="AW16" s="219">
        <f>('1 Utsläpp'!AW16/'6 FV (kvartal)'!AW16)*1000</f>
        <v>0.84794633400023534</v>
      </c>
      <c r="AX16" s="219">
        <f>('1 Utsläpp'!AX16/'6 FV (kvartal)'!AX16)*1000</f>
        <v>0.96979332273449925</v>
      </c>
      <c r="AY16" s="219">
        <f>('1 Utsläpp'!AY16/'6 FV (kvartal)'!AY16)*1000</f>
        <v>0.88398152092002236</v>
      </c>
      <c r="AZ16" s="219">
        <f>('1 Utsläpp'!AZ16/'6 FV (kvartal)'!AY16)*1000</f>
        <v>0.98260214278693347</v>
      </c>
      <c r="BA16" s="219">
        <f>('1 Utsläpp'!BA16/'6 FV (kvartal)'!AZ16)*1000</f>
        <v>0.76441617073671253</v>
      </c>
      <c r="BB16" s="219">
        <f>('1 Utsläpp'!BB16/'6 FV (kvartal)'!BA16)*1000</f>
        <v>0.98004306061609814</v>
      </c>
      <c r="BC16" s="219">
        <f>('1 Utsläpp'!BC16/'6 FV (kvartal)'!BB16)*1000</f>
        <v>0.8947745168217609</v>
      </c>
      <c r="BD16" s="219">
        <f>('1 Utsläpp'!BD16/'6 FV (kvartal)'!BD16)*1000</f>
        <v>0.94890510948905105</v>
      </c>
      <c r="BE16" s="219">
        <f>('1 Utsläpp'!BE16/'6 FV (kvartal)'!BE16)*1000</f>
        <v>0.74249290373985355</v>
      </c>
      <c r="BF16" s="219">
        <f>('1 Utsläpp'!BF16/'6 FV (kvartal)'!BF16)*1000</f>
        <v>0.83937668564578971</v>
      </c>
      <c r="BG16" s="219">
        <f>('1 Utsläpp'!BG16/'6 FV (kvartal)'!BG16)*1000</f>
        <v>0.64622916423825616</v>
      </c>
      <c r="BH16" s="219">
        <f>('1 Utsläpp'!BH16/'6 FV (kvartal)'!BI16)*1000</f>
        <v>0.64203468882087167</v>
      </c>
      <c r="BI16" s="219">
        <f>('1 Utsläpp'!BI16/'6 FV (kvartal)'!BJ16)*1000</f>
        <v>0.78032712403452975</v>
      </c>
      <c r="BJ16" s="219">
        <f>('1 Utsläpp'!BK16/'6 FV (kvartal)'!BK16)*1000</f>
        <v>0.69290776525773712</v>
      </c>
      <c r="BK16" s="219">
        <f>('1 Utsläpp'!BL16/'6 FV (kvartal)'!BL16)*1000</f>
        <v>0.73100496671245907</v>
      </c>
      <c r="BL16" s="219">
        <f>('1 Utsläpp'!BM16/'6 FV (kvartal)'!BM16)*1000</f>
        <v>0.65347130968024525</v>
      </c>
      <c r="BM16" s="219">
        <f>('1 Utsläpp'!BN16/'6 FV (kvartal)'!BN16)*1000</f>
        <v>0.77122373651334475</v>
      </c>
      <c r="BN16" s="219">
        <f>('1 Utsläpp'!BO16/'6 FV (kvartal)'!BO16)*1000</f>
        <v>0.87986932938856022</v>
      </c>
      <c r="BO16" s="219">
        <f>('1 Utsläpp'!BP16/'6 FV (kvartal)'!BP16)*1000</f>
        <v>0.88389038492000627</v>
      </c>
      <c r="BP16" s="219">
        <f>('1 Utsläpp'!BQ16/'6 FV (kvartal)'!BQ16)*1000</f>
        <v>0.82989771833202197</v>
      </c>
      <c r="BQ16" s="219">
        <f>('1 Utsläpp'!BR16/'6 FV (kvartal)'!BR16)*1000</f>
        <v>0.93534419492147358</v>
      </c>
      <c r="BR16" s="219">
        <f>('1 Utsläpp'!BS16/'6 FV (kvartal)'!BS16)*1000</f>
        <v>0.90852110689774035</v>
      </c>
      <c r="BS16" s="219">
        <f>('1 Utsläpp'!BT16/'6 FV (kvartal)'!BT16)*1000</f>
        <v>0.95636414331520991</v>
      </c>
      <c r="BT16" s="219">
        <f>('1 Utsläpp'!BU16/'6 FV (kvartal)'!BU16)*1000</f>
        <v>0.79079976504776317</v>
      </c>
      <c r="BU16" s="219">
        <f>('1 Utsläpp'!BV16/'6 FV (kvartal)'!BV16)*1000</f>
        <v>0.88025087514585765</v>
      </c>
      <c r="BV16" s="219">
        <f>('1 Utsläpp'!BW16/'6 FV (kvartal)'!BW16)*1000</f>
        <v>0.72209189220117864</v>
      </c>
      <c r="BW16" s="68"/>
    </row>
    <row r="17" spans="1:75" s="16" customFormat="1" ht="15.75" customHeight="1" x14ac:dyDescent="0.3">
      <c r="A17" s="188"/>
      <c r="B17" s="131" t="s">
        <v>114</v>
      </c>
      <c r="C17" s="116" t="s">
        <v>7</v>
      </c>
      <c r="D17" s="219">
        <f>('1 Utsläpp'!D17/'6 FV (kvartal)'!D17)*1000</f>
        <v>3.2622795059280372</v>
      </c>
      <c r="E17" s="219">
        <f>('1 Utsläpp'!E17/'6 FV (kvartal)'!E17)*1000</f>
        <v>2.5491557634675828</v>
      </c>
      <c r="F17" s="219">
        <f>('1 Utsläpp'!F17/'6 FV (kvartal)'!F17)*1000</f>
        <v>2.7834544560406536</v>
      </c>
      <c r="G17" s="219">
        <f>('1 Utsläpp'!G17/'6 FV (kvartal)'!G17)*1000</f>
        <v>3.7078724367682256</v>
      </c>
      <c r="H17" s="219">
        <f>('1 Utsläpp'!H17/'6 FV (kvartal)'!H17)*1000</f>
        <v>5.0746913047232534</v>
      </c>
      <c r="I17" s="219">
        <f>('1 Utsläpp'!I17/'6 FV (kvartal)'!I17)*1000</f>
        <v>4.666363636363636</v>
      </c>
      <c r="J17" s="219">
        <f>('1 Utsläpp'!J17/'6 FV (kvartal)'!J17)*1000</f>
        <v>3.2401415135041849</v>
      </c>
      <c r="K17" s="219">
        <f>('1 Utsläpp'!K17/'6 FV (kvartal)'!K17)*1000</f>
        <v>3.5883717932190282</v>
      </c>
      <c r="L17" s="219">
        <f>('1 Utsläpp'!L17/'6 FV (kvartal)'!L17)*1000</f>
        <v>3.4063686824423018</v>
      </c>
      <c r="M17" s="219">
        <f>('1 Utsläpp'!M17/'6 FV (kvartal)'!M17)*1000</f>
        <v>2.5649692712906056</v>
      </c>
      <c r="N17" s="219">
        <f>('1 Utsläpp'!N17/'6 FV (kvartal)'!N17)*1000</f>
        <v>2.5004997001798923</v>
      </c>
      <c r="O17" s="219">
        <f>('1 Utsläpp'!O17/'6 FV (kvartal)'!O17)*1000</f>
        <v>2.4961195538389345</v>
      </c>
      <c r="P17" s="219">
        <f>('1 Utsläpp'!P17/'6 FV (kvartal)'!P17)*1000</f>
        <v>2.1917193162502806</v>
      </c>
      <c r="Q17" s="219">
        <f>('1 Utsläpp'!Q17/'6 FV (kvartal)'!Q17)*1000</f>
        <v>1.8510425539794821</v>
      </c>
      <c r="R17" s="219">
        <f>('1 Utsläpp'!R17/'6 FV (kvartal)'!R17)*1000</f>
        <v>1.9287953425884459</v>
      </c>
      <c r="S17" s="219">
        <f>('1 Utsläpp'!S17/'6 FV (kvartal)'!S17)*1000</f>
        <v>2.1404372025490037</v>
      </c>
      <c r="T17" s="219">
        <f>('1 Utsläpp'!T17/'6 FV (kvartal)'!T17)*1000</f>
        <v>2.5557652711050101</v>
      </c>
      <c r="U17" s="219">
        <f>('1 Utsläpp'!U17/'6 FV (kvartal)'!U17)*1000</f>
        <v>2.1670732733237994</v>
      </c>
      <c r="V17" s="219">
        <f>('1 Utsläpp'!V17/'6 FV (kvartal)'!V17)*1000</f>
        <v>2.7519521717911175</v>
      </c>
      <c r="W17" s="219">
        <f>('1 Utsläpp'!W17/'6 FV (kvartal)'!W17)*1000</f>
        <v>2.9685413662340436</v>
      </c>
      <c r="X17" s="219">
        <f>('1 Utsläpp'!X17/'6 FV (kvartal)'!X17)*1000</f>
        <v>3.0709745762711864</v>
      </c>
      <c r="Y17" s="219">
        <f>('1 Utsläpp'!Y17/'6 FV (kvartal)'!Y17)*1000</f>
        <v>2.6377036462373935</v>
      </c>
      <c r="Z17" s="219">
        <f>('1 Utsläpp'!Z17/'6 FV (kvartal)'!Z17)*1000</f>
        <v>2.5668697717649489</v>
      </c>
      <c r="AA17" s="219">
        <f>('1 Utsläpp'!AA17/'6 FV (kvartal)'!AA17)*1000</f>
        <v>2.2451144384154054</v>
      </c>
      <c r="AB17" s="219">
        <f>('1 Utsläpp'!AB17/'6 FV (kvartal)'!AB17)*1000</f>
        <v>1.9245070909719819</v>
      </c>
      <c r="AC17" s="219">
        <f>('1 Utsläpp'!AC17/'6 FV (kvartal)'!AC17)*1000</f>
        <v>1.822049650956256</v>
      </c>
      <c r="AD17" s="219">
        <f>('1 Utsläpp'!AD17/'6 FV (kvartal)'!AD17)*1000</f>
        <v>2.0353413654618473</v>
      </c>
      <c r="AE17" s="219">
        <f>('1 Utsläpp'!AE17/'6 FV (kvartal)'!AE17)*1000</f>
        <v>2.1554906842963857</v>
      </c>
      <c r="AF17" s="219">
        <f>('1 Utsläpp'!AF17/'6 FV (kvartal)'!AF17)*1000</f>
        <v>1.7192149638656653</v>
      </c>
      <c r="AG17" s="219">
        <f>('1 Utsläpp'!AG17/'6 FV (kvartal)'!AG17)*1000</f>
        <v>1.4698453767017803</v>
      </c>
      <c r="AH17" s="219">
        <f>('1 Utsläpp'!AH17/'6 FV (kvartal)'!AH17)*1000</f>
        <v>1.3179610826230177</v>
      </c>
      <c r="AI17" s="219">
        <f>('1 Utsläpp'!AI17/'6 FV (kvartal)'!AI17)*1000</f>
        <v>1.3519854536922988</v>
      </c>
      <c r="AJ17" s="219">
        <f>('1 Utsläpp'!AJ17/'6 FV (kvartal)'!AJ17)*1000</f>
        <v>1.0163349055346818</v>
      </c>
      <c r="AK17" s="219">
        <f>('1 Utsläpp'!AK17/'6 FV (kvartal)'!AK17)*1000</f>
        <v>1.1635309498095834</v>
      </c>
      <c r="AL17" s="219">
        <f>('1 Utsläpp'!AL17/'6 FV (kvartal)'!AL17)*1000</f>
        <v>1.1528429838288992</v>
      </c>
      <c r="AM17" s="219">
        <f>('1 Utsläpp'!AM17/'6 FV (kvartal)'!AM17)*1000</f>
        <v>1.0835494093921061</v>
      </c>
      <c r="AN17" s="219">
        <f>('1 Utsläpp'!AN17/'6 FV (kvartal)'!AN17)*1000</f>
        <v>1.205081020293411</v>
      </c>
      <c r="AO17" s="219">
        <f>('1 Utsläpp'!AO17/'6 FV (kvartal)'!AO17)*1000</f>
        <v>1.2777656794425087</v>
      </c>
      <c r="AP17" s="219">
        <f>('1 Utsläpp'!AP17/'6 FV (kvartal)'!AP17)*1000</f>
        <v>1.2906698149241294</v>
      </c>
      <c r="AQ17" s="219">
        <f>('1 Utsläpp'!AQ17/'6 FV (kvartal)'!AQ17)*1000</f>
        <v>1.387670954441186</v>
      </c>
      <c r="AR17" s="219">
        <f>('1 Utsläpp'!AR17/'6 FV (kvartal)'!AR17)*1000</f>
        <v>1.1269442116047312</v>
      </c>
      <c r="AS17" s="219">
        <f>('1 Utsläpp'!AS17/'6 FV (kvartal)'!AS17)*1000</f>
        <v>1.1960690316395013</v>
      </c>
      <c r="AT17" s="219">
        <f>('1 Utsläpp'!AT17/'6 FV (kvartal)'!AT17)*1000</f>
        <v>1.2704765450483992</v>
      </c>
      <c r="AU17" s="219">
        <f>('1 Utsläpp'!AU17/'6 FV (kvartal)'!AU17)*1000</f>
        <v>1.3072017504069162</v>
      </c>
      <c r="AV17" s="219">
        <f>('1 Utsläpp'!AV17/'6 FV (kvartal)'!AV17)*1000</f>
        <v>1.2764449291166848</v>
      </c>
      <c r="AW17" s="219">
        <f>('1 Utsläpp'!AW17/'6 FV (kvartal)'!AW17)*1000</f>
        <v>1.1553764274272722</v>
      </c>
      <c r="AX17" s="219">
        <f>('1 Utsläpp'!AX17/'6 FV (kvartal)'!AX17)*1000</f>
        <v>1.3325443786982247</v>
      </c>
      <c r="AY17" s="219">
        <f>('1 Utsläpp'!AY17/'6 FV (kvartal)'!AY17)*1000</f>
        <v>1.060146645349799</v>
      </c>
      <c r="AZ17" s="219">
        <f>('1 Utsläpp'!AZ17/'6 FV (kvartal)'!AY17)*1000</f>
        <v>1.2067919951485748</v>
      </c>
      <c r="BA17" s="219">
        <f>('1 Utsläpp'!BA17/'6 FV (kvartal)'!AZ17)*1000</f>
        <v>0.73371088931254913</v>
      </c>
      <c r="BB17" s="219">
        <f>('1 Utsläpp'!BB17/'6 FV (kvartal)'!BA17)*1000</f>
        <v>1.8307496141198578</v>
      </c>
      <c r="BC17" s="219">
        <f>('1 Utsläpp'!BC17/'6 FV (kvartal)'!BB17)*1000</f>
        <v>1.2433698422539092</v>
      </c>
      <c r="BD17" s="219">
        <f>('1 Utsläpp'!BD17/'6 FV (kvartal)'!BD17)*1000</f>
        <v>0.72443077824145252</v>
      </c>
      <c r="BE17" s="219">
        <f>('1 Utsläpp'!BE17/'6 FV (kvartal)'!BE17)*1000</f>
        <v>0.90117647058823525</v>
      </c>
      <c r="BF17" s="219">
        <f>('1 Utsläpp'!BF17/'6 FV (kvartal)'!BF17)*1000</f>
        <v>1.0530286699719766</v>
      </c>
      <c r="BG17" s="219">
        <f>('1 Utsläpp'!BG17/'6 FV (kvartal)'!BG17)*1000</f>
        <v>0.98117720465890201</v>
      </c>
      <c r="BH17" s="219">
        <f>('1 Utsläpp'!BH17/'6 FV (kvartal)'!BI17)*1000</f>
        <v>0.90786244174181641</v>
      </c>
      <c r="BI17" s="219">
        <f>('1 Utsläpp'!BI17/'6 FV (kvartal)'!BJ17)*1000</f>
        <v>1.1160458452722064</v>
      </c>
      <c r="BJ17" s="219">
        <f>('1 Utsläpp'!BK17/'6 FV (kvartal)'!BK17)*1000</f>
        <v>0.89866853538892788</v>
      </c>
      <c r="BK17" s="219">
        <f>('1 Utsläpp'!BL17/'6 FV (kvartal)'!BL17)*1000</f>
        <v>0.65489527020082627</v>
      </c>
      <c r="BL17" s="219">
        <f>('1 Utsläpp'!BM17/'6 FV (kvartal)'!BM17)*1000</f>
        <v>0.93201727924318845</v>
      </c>
      <c r="BM17" s="219">
        <f>('1 Utsläpp'!BN17/'6 FV (kvartal)'!BN17)*1000</f>
        <v>0.90702609007501278</v>
      </c>
      <c r="BN17" s="219">
        <f>('1 Utsläpp'!BO17/'6 FV (kvartal)'!BO17)*1000</f>
        <v>1.0084218235078726</v>
      </c>
      <c r="BO17" s="219">
        <f>('1 Utsläpp'!BP17/'6 FV (kvartal)'!BP17)*1000</f>
        <v>0.76198026779422134</v>
      </c>
      <c r="BP17" s="219">
        <f>('1 Utsläpp'!BQ17/'6 FV (kvartal)'!BQ17)*1000</f>
        <v>0.88351109604401912</v>
      </c>
      <c r="BQ17" s="219">
        <f>('1 Utsläpp'!BR17/'6 FV (kvartal)'!BR17)*1000</f>
        <v>0.94667614646285103</v>
      </c>
      <c r="BR17" s="219">
        <f>('1 Utsläpp'!BS17/'6 FV (kvartal)'!BS17)*1000</f>
        <v>0.90418281437925951</v>
      </c>
      <c r="BS17" s="219">
        <f>('1 Utsläpp'!BT17/'6 FV (kvartal)'!BT17)*1000</f>
        <v>1.7080309410745751</v>
      </c>
      <c r="BT17" s="219">
        <f>('1 Utsläpp'!BU17/'6 FV (kvartal)'!BU17)*1000</f>
        <v>1.7904486743711761</v>
      </c>
      <c r="BU17" s="219">
        <f>('1 Utsläpp'!BV17/'6 FV (kvartal)'!BV17)*1000</f>
        <v>1.4077405781856434</v>
      </c>
      <c r="BV17" s="219">
        <f>('1 Utsläpp'!BW17/'6 FV (kvartal)'!BW17)*1000</f>
        <v>1.0674747974519143</v>
      </c>
      <c r="BW17" s="68"/>
    </row>
    <row r="18" spans="1:75" s="16" customFormat="1" ht="15.75" customHeight="1" x14ac:dyDescent="0.3">
      <c r="A18" s="188"/>
      <c r="B18" s="131" t="s">
        <v>115</v>
      </c>
      <c r="C18" s="116" t="s">
        <v>8</v>
      </c>
      <c r="D18" s="219">
        <f>('1 Utsläpp'!D18/'6 FV (kvartal)'!D18)*1000</f>
        <v>2.6918839515240545</v>
      </c>
      <c r="E18" s="219">
        <f>('1 Utsläpp'!E18/'6 FV (kvartal)'!E18)*1000</f>
        <v>0.84443143567978918</v>
      </c>
      <c r="F18" s="219">
        <f>('1 Utsläpp'!F18/'6 FV (kvartal)'!F18)*1000</f>
        <v>1.1539318333704611</v>
      </c>
      <c r="G18" s="219">
        <f>('1 Utsläpp'!G18/'6 FV (kvartal)'!G18)*1000</f>
        <v>1.3062266745236693</v>
      </c>
      <c r="H18" s="219">
        <f>('1 Utsläpp'!H18/'6 FV (kvartal)'!H18)*1000</f>
        <v>1.2140516927557334</v>
      </c>
      <c r="I18" s="219">
        <f>('1 Utsläpp'!I18/'6 FV (kvartal)'!I18)*1000</f>
        <v>0.95933675483616265</v>
      </c>
      <c r="J18" s="219">
        <f>('1 Utsläpp'!J18/'6 FV (kvartal)'!J18)*1000</f>
        <v>1.0245116813481425</v>
      </c>
      <c r="K18" s="219">
        <f>('1 Utsläpp'!K18/'6 FV (kvartal)'!K18)*1000</f>
        <v>1.2306544844303562</v>
      </c>
      <c r="L18" s="219">
        <f>('1 Utsläpp'!L18/'6 FV (kvartal)'!L18)*1000</f>
        <v>1.2542209358417751</v>
      </c>
      <c r="M18" s="219">
        <f>('1 Utsläpp'!M18/'6 FV (kvartal)'!M18)*1000</f>
        <v>1.0210696920583469</v>
      </c>
      <c r="N18" s="219">
        <f>('1 Utsläpp'!N18/'6 FV (kvartal)'!N18)*1000</f>
        <v>1.419219078793547</v>
      </c>
      <c r="O18" s="219">
        <f>('1 Utsläpp'!O18/'6 FV (kvartal)'!O18)*1000</f>
        <v>1.7951084448546379</v>
      </c>
      <c r="P18" s="219">
        <f>('1 Utsläpp'!P18/'6 FV (kvartal)'!P18)*1000</f>
        <v>1.357114388202471</v>
      </c>
      <c r="Q18" s="219">
        <f>('1 Utsläpp'!Q18/'6 FV (kvartal)'!Q18)*1000</f>
        <v>0.7934526286586211</v>
      </c>
      <c r="R18" s="219">
        <f>('1 Utsläpp'!R18/'6 FV (kvartal)'!R18)*1000</f>
        <v>1.2860657571013197</v>
      </c>
      <c r="S18" s="219">
        <f>('1 Utsläpp'!S18/'6 FV (kvartal)'!S18)*1000</f>
        <v>1.5050959943114481</v>
      </c>
      <c r="T18" s="219">
        <f>('1 Utsläpp'!T18/'6 FV (kvartal)'!T18)*1000</f>
        <v>1.1210871147779666</v>
      </c>
      <c r="U18" s="219">
        <f>('1 Utsläpp'!U18/'6 FV (kvartal)'!U18)*1000</f>
        <v>0.95342226109774764</v>
      </c>
      <c r="V18" s="219">
        <f>('1 Utsläpp'!V18/'6 FV (kvartal)'!V18)*1000</f>
        <v>1.0296447159990947</v>
      </c>
      <c r="W18" s="219">
        <f>('1 Utsläpp'!W18/'6 FV (kvartal)'!W18)*1000</f>
        <v>0.91341579448144627</v>
      </c>
      <c r="X18" s="219">
        <f>('1 Utsläpp'!X18/'6 FV (kvartal)'!X18)*1000</f>
        <v>0.78593588417786964</v>
      </c>
      <c r="Y18" s="219">
        <f>('1 Utsläpp'!Y18/'6 FV (kvartal)'!Y18)*1000</f>
        <v>0.64775551981283819</v>
      </c>
      <c r="Z18" s="219">
        <f>('1 Utsläpp'!Z18/'6 FV (kvartal)'!Z18)*1000</f>
        <v>0.56167125344008006</v>
      </c>
      <c r="AA18" s="219">
        <f>('1 Utsläpp'!AA18/'6 FV (kvartal)'!AA18)*1000</f>
        <v>0.56233814280429151</v>
      </c>
      <c r="AB18" s="219">
        <f>('1 Utsläpp'!AB18/'6 FV (kvartal)'!AB18)*1000</f>
        <v>0.63194235965175616</v>
      </c>
      <c r="AC18" s="219">
        <f>('1 Utsläpp'!AC18/'6 FV (kvartal)'!AC18)*1000</f>
        <v>0.5590486604702023</v>
      </c>
      <c r="AD18" s="219">
        <f>('1 Utsläpp'!AD18/'6 FV (kvartal)'!AD18)*1000</f>
        <v>0.68376068376068377</v>
      </c>
      <c r="AE18" s="219">
        <f>('1 Utsläpp'!AE18/'6 FV (kvartal)'!AE18)*1000</f>
        <v>0.47629596809924679</v>
      </c>
      <c r="AF18" s="219">
        <f>('1 Utsläpp'!AF18/'6 FV (kvartal)'!AF18)*1000</f>
        <v>0.77942023421002105</v>
      </c>
      <c r="AG18" s="219">
        <f>('1 Utsläpp'!AG18/'6 FV (kvartal)'!AG18)*1000</f>
        <v>0.41125541125541121</v>
      </c>
      <c r="AH18" s="219">
        <f>('1 Utsläpp'!AH18/'6 FV (kvartal)'!AH18)*1000</f>
        <v>0.77530773470512582</v>
      </c>
      <c r="AI18" s="219">
        <f>('1 Utsläpp'!AI18/'6 FV (kvartal)'!AI18)*1000</f>
        <v>0.53719519742542399</v>
      </c>
      <c r="AJ18" s="219">
        <f>('1 Utsläpp'!AJ18/'6 FV (kvartal)'!AJ18)*1000</f>
        <v>0.99443671766342134</v>
      </c>
      <c r="AK18" s="219">
        <f>('1 Utsläpp'!AK18/'6 FV (kvartal)'!AK18)*1000</f>
        <v>0.56223849372384926</v>
      </c>
      <c r="AL18" s="219">
        <f>('1 Utsläpp'!AL18/'6 FV (kvartal)'!AL18)*1000</f>
        <v>0.65956132221192454</v>
      </c>
      <c r="AM18" s="219">
        <f>('1 Utsläpp'!AM18/'6 FV (kvartal)'!AM18)*1000</f>
        <v>0.60535203949077687</v>
      </c>
      <c r="AN18" s="219">
        <f>('1 Utsläpp'!AN18/'6 FV (kvartal)'!AN18)*1000</f>
        <v>0.7064799138063721</v>
      </c>
      <c r="AO18" s="219">
        <f>('1 Utsläpp'!AO18/'6 FV (kvartal)'!AO18)*1000</f>
        <v>0.49917017745435976</v>
      </c>
      <c r="AP18" s="219">
        <f>('1 Utsläpp'!AP18/'6 FV (kvartal)'!AP18)*1000</f>
        <v>0.55339945378755218</v>
      </c>
      <c r="AQ18" s="219">
        <f>('1 Utsläpp'!AQ18/'6 FV (kvartal)'!AQ18)*1000</f>
        <v>0.52359490986214219</v>
      </c>
      <c r="AR18" s="219">
        <f>('1 Utsläpp'!AR18/'6 FV (kvartal)'!AR18)*1000</f>
        <v>0.50441876274643094</v>
      </c>
      <c r="AS18" s="219">
        <f>('1 Utsläpp'!AS18/'6 FV (kvartal)'!AS18)*1000</f>
        <v>0.58623881518049981</v>
      </c>
      <c r="AT18" s="219">
        <f>('1 Utsläpp'!AT18/'6 FV (kvartal)'!AT18)*1000</f>
        <v>0.68923399057756063</v>
      </c>
      <c r="AU18" s="219">
        <f>('1 Utsläpp'!AU18/'6 FV (kvartal)'!AU18)*1000</f>
        <v>0.56649892163910853</v>
      </c>
      <c r="AV18" s="219">
        <f>('1 Utsläpp'!AV18/'6 FV (kvartal)'!AV18)*1000</f>
        <v>0.57489998518299001</v>
      </c>
      <c r="AW18" s="219">
        <f>('1 Utsläpp'!AW18/'6 FV (kvartal)'!AW18)*1000</f>
        <v>0.51425526245670128</v>
      </c>
      <c r="AX18" s="219">
        <f>('1 Utsläpp'!AX18/'6 FV (kvartal)'!AX18)*1000</f>
        <v>0.61129468308801449</v>
      </c>
      <c r="AY18" s="219">
        <f>('1 Utsläpp'!AY18/'6 FV (kvartal)'!AY18)*1000</f>
        <v>0.62210558814448902</v>
      </c>
      <c r="AZ18" s="219">
        <f>('1 Utsläpp'!AZ18/'6 FV (kvartal)'!AY18)*1000</f>
        <v>0.75486261191725834</v>
      </c>
      <c r="BA18" s="219">
        <f>('1 Utsläpp'!BA18/'6 FV (kvartal)'!AZ18)*1000</f>
        <v>0.72181670721816704</v>
      </c>
      <c r="BB18" s="219">
        <f>('1 Utsläpp'!BB18/'6 FV (kvartal)'!BA18)*1000</f>
        <v>0.87791495198902603</v>
      </c>
      <c r="BC18" s="219">
        <f>('1 Utsläpp'!BC18/'6 FV (kvartal)'!BB18)*1000</f>
        <v>1.0158976347421482</v>
      </c>
      <c r="BD18" s="219">
        <f>('1 Utsläpp'!BD18/'6 FV (kvartal)'!BD18)*1000</f>
        <v>0.42488837678237079</v>
      </c>
      <c r="BE18" s="219">
        <f>('1 Utsläpp'!BE18/'6 FV (kvartal)'!BE18)*1000</f>
        <v>0.37197626654495664</v>
      </c>
      <c r="BF18" s="219">
        <f>('1 Utsläpp'!BF18/'6 FV (kvartal)'!BF18)*1000</f>
        <v>0.51063829787234039</v>
      </c>
      <c r="BG18" s="219">
        <f>('1 Utsläpp'!BG18/'6 FV (kvartal)'!BG18)*1000</f>
        <v>0.33550010484378279</v>
      </c>
      <c r="BH18" s="219">
        <f>('1 Utsläpp'!BH18/'6 FV (kvartal)'!BI18)*1000</f>
        <v>0.39644256858607174</v>
      </c>
      <c r="BI18" s="219">
        <f>('1 Utsläpp'!BI18/'6 FV (kvartal)'!BJ18)*1000</f>
        <v>0.48482605477424134</v>
      </c>
      <c r="BJ18" s="219">
        <f>('1 Utsläpp'!BK18/'6 FV (kvartal)'!BK18)*1000</f>
        <v>0.37534246575342467</v>
      </c>
      <c r="BK18" s="219">
        <f>('1 Utsläpp'!BL18/'6 FV (kvartal)'!BL18)*1000</f>
        <v>0.22837370242214533</v>
      </c>
      <c r="BL18" s="219">
        <f>('1 Utsläpp'!BM18/'6 FV (kvartal)'!BM18)*1000</f>
        <v>0.32053927637914437</v>
      </c>
      <c r="BM18" s="219">
        <f>('1 Utsläpp'!BN18/'6 FV (kvartal)'!BN18)*1000</f>
        <v>0.32340311325818577</v>
      </c>
      <c r="BN18" s="219">
        <f>('1 Utsläpp'!BO18/'6 FV (kvartal)'!BO18)*1000</f>
        <v>0.22667419112114373</v>
      </c>
      <c r="BO18" s="219">
        <f>('1 Utsläpp'!BP18/'6 FV (kvartal)'!BP18)*1000</f>
        <v>0.27659161490683226</v>
      </c>
      <c r="BP18" s="219">
        <f>('1 Utsläpp'!BQ18/'6 FV (kvartal)'!BQ18)*1000</f>
        <v>0.25552302368911367</v>
      </c>
      <c r="BQ18" s="219">
        <f>('1 Utsläpp'!BR18/'6 FV (kvartal)'!BR18)*1000</f>
        <v>0.40212342402123419</v>
      </c>
      <c r="BR18" s="219">
        <f>('1 Utsläpp'!BS18/'6 FV (kvartal)'!BS18)*1000</f>
        <v>0.2218969103937129</v>
      </c>
      <c r="BS18" s="219">
        <f>('1 Utsläpp'!BT18/'6 FV (kvartal)'!BT18)*1000</f>
        <v>0.25933314334568253</v>
      </c>
      <c r="BT18" s="219">
        <f>('1 Utsläpp'!BU18/'6 FV (kvartal)'!BU18)*1000</f>
        <v>0.21867048346055981</v>
      </c>
      <c r="BU18" s="219">
        <f>('1 Utsläpp'!BV18/'6 FV (kvartal)'!BV18)*1000</f>
        <v>0.28313016122689738</v>
      </c>
      <c r="BV18" s="219">
        <f>('1 Utsläpp'!BW18/'6 FV (kvartal)'!BW18)*1000</f>
        <v>0.20311149524632668</v>
      </c>
      <c r="BW18" s="68"/>
    </row>
    <row r="19" spans="1:75" s="16" customFormat="1" ht="15.75" customHeight="1" x14ac:dyDescent="0.3">
      <c r="A19" s="188"/>
      <c r="B19" s="131" t="s">
        <v>116</v>
      </c>
      <c r="C19" s="116" t="s">
        <v>40</v>
      </c>
      <c r="D19" s="219">
        <f>('1 Utsläpp'!D19/'6 FV (kvartal)'!D19)*1000</f>
        <v>2.6034628378378382</v>
      </c>
      <c r="E19" s="219">
        <f>('1 Utsläpp'!E19/'6 FV (kvartal)'!E19)*1000</f>
        <v>2.3412698412698414</v>
      </c>
      <c r="F19" s="219">
        <f>('1 Utsläpp'!F19/'6 FV (kvartal)'!F19)*1000</f>
        <v>2.7702240789973414</v>
      </c>
      <c r="G19" s="219">
        <f>('1 Utsläpp'!G19/'6 FV (kvartal)'!G19)*1000</f>
        <v>3.0757598669287765</v>
      </c>
      <c r="H19" s="219">
        <f>('1 Utsläpp'!H19/'6 FV (kvartal)'!H19)*1000</f>
        <v>2.6715476283199622</v>
      </c>
      <c r="I19" s="219">
        <f>('1 Utsläpp'!I19/'6 FV (kvartal)'!I19)*1000</f>
        <v>2.6584355708369154</v>
      </c>
      <c r="J19" s="219">
        <f>('1 Utsläpp'!J19/'6 FV (kvartal)'!J19)*1000</f>
        <v>2.9333569656150305</v>
      </c>
      <c r="K19" s="219">
        <f>('1 Utsläpp'!K19/'6 FV (kvartal)'!K19)*1000</f>
        <v>2.7063789868667918</v>
      </c>
      <c r="L19" s="219">
        <f>('1 Utsläpp'!L19/'6 FV (kvartal)'!L19)*1000</f>
        <v>3.2425114232526657</v>
      </c>
      <c r="M19" s="219">
        <f>('1 Utsläpp'!M19/'6 FV (kvartal)'!M19)*1000</f>
        <v>2.7464294076328728</v>
      </c>
      <c r="N19" s="219">
        <f>('1 Utsläpp'!N19/'6 FV (kvartal)'!N19)*1000</f>
        <v>2.8494138863841294</v>
      </c>
      <c r="O19" s="219">
        <f>('1 Utsläpp'!O19/'6 FV (kvartal)'!O19)*1000</f>
        <v>2.8505715082241427</v>
      </c>
      <c r="P19" s="219">
        <f>('1 Utsläpp'!P19/'6 FV (kvartal)'!P19)*1000</f>
        <v>2.9790523305248513</v>
      </c>
      <c r="Q19" s="219">
        <f>('1 Utsläpp'!Q19/'6 FV (kvartal)'!Q19)*1000</f>
        <v>2.6124117428465254</v>
      </c>
      <c r="R19" s="219">
        <f>('1 Utsläpp'!R19/'6 FV (kvartal)'!R19)*1000</f>
        <v>2.9048864193495665</v>
      </c>
      <c r="S19" s="219">
        <f>('1 Utsläpp'!S19/'6 FV (kvartal)'!S19)*1000</f>
        <v>2.724951179209854</v>
      </c>
      <c r="T19" s="219">
        <f>('1 Utsläpp'!T19/'6 FV (kvartal)'!T19)*1000</f>
        <v>3.1161956800136599</v>
      </c>
      <c r="U19" s="219">
        <f>('1 Utsläpp'!U19/'6 FV (kvartal)'!U19)*1000</f>
        <v>2.9176665287546544</v>
      </c>
      <c r="V19" s="219">
        <f>('1 Utsläpp'!V19/'6 FV (kvartal)'!V19)*1000</f>
        <v>3.126610395379831</v>
      </c>
      <c r="W19" s="219">
        <f>('1 Utsläpp'!W19/'6 FV (kvartal)'!W19)*1000</f>
        <v>3.1489613241006587</v>
      </c>
      <c r="X19" s="219">
        <f>('1 Utsläpp'!X19/'6 FV (kvartal)'!X19)*1000</f>
        <v>3.4840225563909772</v>
      </c>
      <c r="Y19" s="219">
        <f>('1 Utsläpp'!Y19/'6 FV (kvartal)'!Y19)*1000</f>
        <v>3.4600096946194863</v>
      </c>
      <c r="Z19" s="219">
        <f>('1 Utsläpp'!Z19/'6 FV (kvartal)'!Z19)*1000</f>
        <v>3.5027027027027029</v>
      </c>
      <c r="AA19" s="219">
        <f>('1 Utsläpp'!AA19/'6 FV (kvartal)'!AA19)*1000</f>
        <v>3.1695833703473393</v>
      </c>
      <c r="AB19" s="219">
        <f>('1 Utsläpp'!AB19/'6 FV (kvartal)'!AB19)*1000</f>
        <v>3.0263871317549254</v>
      </c>
      <c r="AC19" s="219">
        <f>('1 Utsläpp'!AC19/'6 FV (kvartal)'!AC19)*1000</f>
        <v>2.793785801076202</v>
      </c>
      <c r="AD19" s="219">
        <f>('1 Utsläpp'!AD19/'6 FV (kvartal)'!AD19)*1000</f>
        <v>3.1915933528836753</v>
      </c>
      <c r="AE19" s="219">
        <f>('1 Utsläpp'!AE19/'6 FV (kvartal)'!AE19)*1000</f>
        <v>2.9330415754923411</v>
      </c>
      <c r="AF19" s="219">
        <f>('1 Utsläpp'!AF19/'6 FV (kvartal)'!AF19)*1000</f>
        <v>3.2839882442581914</v>
      </c>
      <c r="AG19" s="219">
        <f>('1 Utsläpp'!AG19/'6 FV (kvartal)'!AG19)*1000</f>
        <v>2.550825657621774</v>
      </c>
      <c r="AH19" s="219">
        <f>('1 Utsläpp'!AH19/'6 FV (kvartal)'!AH19)*1000</f>
        <v>3.1080525883319639</v>
      </c>
      <c r="AI19" s="219">
        <f>('1 Utsläpp'!AI19/'6 FV (kvartal)'!AI19)*1000</f>
        <v>2.6262372085220598</v>
      </c>
      <c r="AJ19" s="219">
        <f>('1 Utsläpp'!AJ19/'6 FV (kvartal)'!AJ19)*1000</f>
        <v>2.6894529460276733</v>
      </c>
      <c r="AK19" s="219">
        <f>('1 Utsläpp'!AK19/'6 FV (kvartal)'!AK19)*1000</f>
        <v>2.3649921507064362</v>
      </c>
      <c r="AL19" s="219">
        <f>('1 Utsläpp'!AL19/'6 FV (kvartal)'!AL19)*1000</f>
        <v>2.7742171763413292</v>
      </c>
      <c r="AM19" s="219">
        <f>('1 Utsläpp'!AM19/'6 FV (kvartal)'!AM19)*1000</f>
        <v>2.5647136165666859</v>
      </c>
      <c r="AN19" s="219">
        <f>('1 Utsläpp'!AN19/'6 FV (kvartal)'!AN19)*1000</f>
        <v>2.9151100041510998</v>
      </c>
      <c r="AO19" s="219">
        <f>('1 Utsläpp'!AO19/'6 FV (kvartal)'!AO19)*1000</f>
        <v>2.566434813625825</v>
      </c>
      <c r="AP19" s="219">
        <f>('1 Utsläpp'!AP19/'6 FV (kvartal)'!AP19)*1000</f>
        <v>3.0407457840159213</v>
      </c>
      <c r="AQ19" s="219">
        <f>('1 Utsläpp'!AQ19/'6 FV (kvartal)'!AQ19)*1000</f>
        <v>2.540153631284916</v>
      </c>
      <c r="AR19" s="219">
        <f>('1 Utsläpp'!AR19/'6 FV (kvartal)'!AR19)*1000</f>
        <v>2.904294072193399</v>
      </c>
      <c r="AS19" s="219">
        <f>('1 Utsläpp'!AS19/'6 FV (kvartal)'!AS19)*1000</f>
        <v>2.531974050046339</v>
      </c>
      <c r="AT19" s="219">
        <f>('1 Utsläpp'!AT19/'6 FV (kvartal)'!AT19)*1000</f>
        <v>2.7404988123515444</v>
      </c>
      <c r="AU19" s="219">
        <f>('1 Utsläpp'!AU19/'6 FV (kvartal)'!AU19)*1000</f>
        <v>2.2777140985754052</v>
      </c>
      <c r="AV19" s="219">
        <f>('1 Utsläpp'!AV19/'6 FV (kvartal)'!AV19)*1000</f>
        <v>2.5647617164326677</v>
      </c>
      <c r="AW19" s="219">
        <f>('1 Utsläpp'!AW19/'6 FV (kvartal)'!AW19)*1000</f>
        <v>2.4866769036220759</v>
      </c>
      <c r="AX19" s="219">
        <f>('1 Utsläpp'!AX19/'6 FV (kvartal)'!AX19)*1000</f>
        <v>3.0523571583749733</v>
      </c>
      <c r="AY19" s="219">
        <f>('1 Utsläpp'!AY19/'6 FV (kvartal)'!AY19)*1000</f>
        <v>2.334070796460177</v>
      </c>
      <c r="AZ19" s="219">
        <f>('1 Utsläpp'!AZ19/'6 FV (kvartal)'!AY19)*1000</f>
        <v>2.252382573179033</v>
      </c>
      <c r="BA19" s="219">
        <f>('1 Utsläpp'!BA19/'6 FV (kvartal)'!AZ19)*1000</f>
        <v>2.596707403292597</v>
      </c>
      <c r="BB19" s="219">
        <f>('1 Utsläpp'!BB19/'6 FV (kvartal)'!BA19)*1000</f>
        <v>2.856991861325441</v>
      </c>
      <c r="BC19" s="219">
        <f>('1 Utsläpp'!BC19/'6 FV (kvartal)'!BB19)*1000</f>
        <v>2.5417155226842247</v>
      </c>
      <c r="BD19" s="219">
        <f>('1 Utsläpp'!BD19/'6 FV (kvartal)'!BD19)*1000</f>
        <v>2.3450134770889486</v>
      </c>
      <c r="BE19" s="219">
        <f>('1 Utsläpp'!BE19/'6 FV (kvartal)'!BE19)*1000</f>
        <v>2.4116717931665144</v>
      </c>
      <c r="BF19" s="219">
        <f>('1 Utsläpp'!BF19/'6 FV (kvartal)'!BF19)*1000</f>
        <v>2.5688475706016489</v>
      </c>
      <c r="BG19" s="219">
        <f>('1 Utsläpp'!BG19/'6 FV (kvartal)'!BG19)*1000</f>
        <v>2.3023443815683104</v>
      </c>
      <c r="BH19" s="219">
        <f>('1 Utsläpp'!BH19/'6 FV (kvartal)'!BI19)*1000</f>
        <v>2.1630813706317493</v>
      </c>
      <c r="BI19" s="219">
        <f>('1 Utsläpp'!BI19/'6 FV (kvartal)'!BJ19)*1000</f>
        <v>2.7151319332256332</v>
      </c>
      <c r="BJ19" s="219">
        <f>('1 Utsläpp'!BK19/'6 FV (kvartal)'!BK19)*1000</f>
        <v>2.0877994955863803</v>
      </c>
      <c r="BK19" s="219">
        <f>('1 Utsläpp'!BL19/'6 FV (kvartal)'!BL19)*1000</f>
        <v>2.6186239620403322</v>
      </c>
      <c r="BL19" s="219">
        <f>('1 Utsläpp'!BM19/'6 FV (kvartal)'!BM19)*1000</f>
        <v>2.116222338386478</v>
      </c>
      <c r="BM19" s="219">
        <f>('1 Utsläpp'!BN19/'6 FV (kvartal)'!BN19)*1000</f>
        <v>2.82350302758466</v>
      </c>
      <c r="BN19" s="219">
        <f>('1 Utsläpp'!BO19/'6 FV (kvartal)'!BO19)*1000</f>
        <v>2.0979704947428477</v>
      </c>
      <c r="BO19" s="219">
        <f>('1 Utsläpp'!BP19/'6 FV (kvartal)'!BP19)*1000</f>
        <v>2.8929815828770531</v>
      </c>
      <c r="BP19" s="219">
        <f>('1 Utsläpp'!BQ19/'6 FV (kvartal)'!BQ19)*1000</f>
        <v>2.7344379758172859</v>
      </c>
      <c r="BQ19" s="219">
        <f>('1 Utsläpp'!BR19/'6 FV (kvartal)'!BR19)*1000</f>
        <v>3.5581472109142922</v>
      </c>
      <c r="BR19" s="219">
        <f>('1 Utsläpp'!BS19/'6 FV (kvartal)'!BS19)*1000</f>
        <v>2.5443630263971042</v>
      </c>
      <c r="BS19" s="219">
        <f>('1 Utsläpp'!BT19/'6 FV (kvartal)'!BT19)*1000</f>
        <v>2.527035770403919</v>
      </c>
      <c r="BT19" s="219">
        <f>('1 Utsläpp'!BU19/'6 FV (kvartal)'!BU19)*1000</f>
        <v>2.5800018130722511</v>
      </c>
      <c r="BU19" s="219">
        <f>('1 Utsläpp'!BV19/'6 FV (kvartal)'!BV19)*1000</f>
        <v>2.9177745960319084</v>
      </c>
      <c r="BV19" s="219">
        <f>('1 Utsläpp'!BW19/'6 FV (kvartal)'!BW19)*1000</f>
        <v>2.3112659698025548</v>
      </c>
      <c r="BW19" s="68"/>
    </row>
    <row r="20" spans="1:75" s="16" customFormat="1" ht="15.75" customHeight="1" x14ac:dyDescent="0.3">
      <c r="A20" s="188"/>
      <c r="B20" s="131" t="s">
        <v>117</v>
      </c>
      <c r="C20" s="116" t="s">
        <v>41</v>
      </c>
      <c r="D20" s="219">
        <f>('1 Utsläpp'!D20/'6 FV (kvartal)'!D20)*1000</f>
        <v>55.531831504328267</v>
      </c>
      <c r="E20" s="219">
        <f>('1 Utsläpp'!E20/'6 FV (kvartal)'!E20)*1000</f>
        <v>48.022806036892121</v>
      </c>
      <c r="F20" s="219">
        <f>('1 Utsläpp'!F20/'6 FV (kvartal)'!F20)*1000</f>
        <v>49.353320785157301</v>
      </c>
      <c r="G20" s="219">
        <f>('1 Utsläpp'!G20/'6 FV (kvartal)'!G20)*1000</f>
        <v>64.951284874420921</v>
      </c>
      <c r="H20" s="219">
        <f>('1 Utsläpp'!H20/'6 FV (kvartal)'!H20)*1000</f>
        <v>61.55966630395357</v>
      </c>
      <c r="I20" s="219">
        <f>('1 Utsläpp'!I20/'6 FV (kvartal)'!I20)*1000</f>
        <v>49.110305958132045</v>
      </c>
      <c r="J20" s="219">
        <f>('1 Utsläpp'!J20/'6 FV (kvartal)'!J20)*1000</f>
        <v>42.515220804980849</v>
      </c>
      <c r="K20" s="219">
        <f>('1 Utsläpp'!K20/'6 FV (kvartal)'!K20)*1000</f>
        <v>70.842583979328168</v>
      </c>
      <c r="L20" s="219">
        <f>('1 Utsläpp'!L20/'6 FV (kvartal)'!L20)*1000</f>
        <v>91.268841646326692</v>
      </c>
      <c r="M20" s="219">
        <f>('1 Utsläpp'!M20/'6 FV (kvartal)'!M20)*1000</f>
        <v>56.932659778732742</v>
      </c>
      <c r="N20" s="219">
        <f>('1 Utsläpp'!N20/'6 FV (kvartal)'!N20)*1000</f>
        <v>43.759945130315494</v>
      </c>
      <c r="O20" s="219">
        <f>('1 Utsläpp'!O20/'6 FV (kvartal)'!O20)*1000</f>
        <v>79.872126267966948</v>
      </c>
      <c r="P20" s="219">
        <f>('1 Utsläpp'!P20/'6 FV (kvartal)'!P20)*1000</f>
        <v>77.60809417891825</v>
      </c>
      <c r="Q20" s="219">
        <f>('1 Utsläpp'!Q20/'6 FV (kvartal)'!Q20)*1000</f>
        <v>52.89183703059301</v>
      </c>
      <c r="R20" s="219">
        <f>('1 Utsläpp'!R20/'6 FV (kvartal)'!R20)*1000</f>
        <v>38.460332860661246</v>
      </c>
      <c r="S20" s="219">
        <f>('1 Utsläpp'!S20/'6 FV (kvartal)'!S20)*1000</f>
        <v>52.449064370550801</v>
      </c>
      <c r="T20" s="219">
        <f>('1 Utsläpp'!T20/'6 FV (kvartal)'!T20)*1000</f>
        <v>60.35208271980629</v>
      </c>
      <c r="U20" s="219">
        <f>('1 Utsläpp'!U20/'6 FV (kvartal)'!U20)*1000</f>
        <v>39.976600935962566</v>
      </c>
      <c r="V20" s="219">
        <f>('1 Utsläpp'!V20/'6 FV (kvartal)'!V20)*1000</f>
        <v>33.021552014742561</v>
      </c>
      <c r="W20" s="219">
        <f>('1 Utsläpp'!W20/'6 FV (kvartal)'!W20)*1000</f>
        <v>49.383943034557241</v>
      </c>
      <c r="X20" s="219">
        <f>('1 Utsläpp'!X20/'6 FV (kvartal)'!X20)*1000</f>
        <v>58.91178015889443</v>
      </c>
      <c r="Y20" s="219">
        <f>('1 Utsläpp'!Y20/'6 FV (kvartal)'!Y20)*1000</f>
        <v>42.327496306595982</v>
      </c>
      <c r="Z20" s="219">
        <f>('1 Utsläpp'!Z20/'6 FV (kvartal)'!Z20)*1000</f>
        <v>37.526615684510418</v>
      </c>
      <c r="AA20" s="219">
        <f>('1 Utsläpp'!AA20/'6 FV (kvartal)'!AA20)*1000</f>
        <v>45.674117471453094</v>
      </c>
      <c r="AB20" s="219">
        <f>('1 Utsläpp'!AB20/'6 FV (kvartal)'!AB20)*1000</f>
        <v>44.458136260815927</v>
      </c>
      <c r="AC20" s="219">
        <f>('1 Utsläpp'!AC20/'6 FV (kvartal)'!AC20)*1000</f>
        <v>39.768039031070792</v>
      </c>
      <c r="AD20" s="219">
        <f>('1 Utsläpp'!AD20/'6 FV (kvartal)'!AD20)*1000</f>
        <v>33.651163360874783</v>
      </c>
      <c r="AE20" s="219">
        <f>('1 Utsläpp'!AE20/'6 FV (kvartal)'!AE20)*1000</f>
        <v>42.597919163496776</v>
      </c>
      <c r="AF20" s="219">
        <f>('1 Utsläpp'!AF20/'6 FV (kvartal)'!AF20)*1000</f>
        <v>46.275201612903231</v>
      </c>
      <c r="AG20" s="219">
        <f>('1 Utsläpp'!AG20/'6 FV (kvartal)'!AG20)*1000</f>
        <v>32.794847159859607</v>
      </c>
      <c r="AH20" s="219">
        <f>('1 Utsläpp'!AH20/'6 FV (kvartal)'!AH20)*1000</f>
        <v>26.977758977669925</v>
      </c>
      <c r="AI20" s="219">
        <f>('1 Utsläpp'!AI20/'6 FV (kvartal)'!AI20)*1000</f>
        <v>41.036402054594497</v>
      </c>
      <c r="AJ20" s="219">
        <f>('1 Utsläpp'!AJ20/'6 FV (kvartal)'!AJ20)*1000</f>
        <v>47.913042144183123</v>
      </c>
      <c r="AK20" s="219">
        <f>('1 Utsläpp'!AK20/'6 FV (kvartal)'!AK20)*1000</f>
        <v>39.2455076617793</v>
      </c>
      <c r="AL20" s="219">
        <f>('1 Utsläpp'!AL20/'6 FV (kvartal)'!AL20)*1000</f>
        <v>36.174661091432071</v>
      </c>
      <c r="AM20" s="219">
        <f>('1 Utsläpp'!AM20/'6 FV (kvartal)'!AM20)*1000</f>
        <v>43.975431212791591</v>
      </c>
      <c r="AN20" s="219">
        <f>('1 Utsläpp'!AN20/'6 FV (kvartal)'!AN20)*1000</f>
        <v>43.30263309376182</v>
      </c>
      <c r="AO20" s="219">
        <f>('1 Utsläpp'!AO20/'6 FV (kvartal)'!AO20)*1000</f>
        <v>39.14127546501328</v>
      </c>
      <c r="AP20" s="219">
        <f>('1 Utsläpp'!AP20/'6 FV (kvartal)'!AP20)*1000</f>
        <v>40.981218137912528</v>
      </c>
      <c r="AQ20" s="219">
        <f>('1 Utsläpp'!AQ20/'6 FV (kvartal)'!AQ20)*1000</f>
        <v>44.175603851028015</v>
      </c>
      <c r="AR20" s="219">
        <f>('1 Utsläpp'!AR20/'6 FV (kvartal)'!AR20)*1000</f>
        <v>50.490404745289602</v>
      </c>
      <c r="AS20" s="219">
        <f>('1 Utsläpp'!AS20/'6 FV (kvartal)'!AS20)*1000</f>
        <v>41.539139855382828</v>
      </c>
      <c r="AT20" s="219">
        <f>('1 Utsläpp'!AT20/'6 FV (kvartal)'!AT20)*1000</f>
        <v>45.954745238482829</v>
      </c>
      <c r="AU20" s="219">
        <f>('1 Utsläpp'!AU20/'6 FV (kvartal)'!AU20)*1000</f>
        <v>50.111929430366573</v>
      </c>
      <c r="AV20" s="219">
        <f>('1 Utsläpp'!AV20/'6 FV (kvartal)'!AV20)*1000</f>
        <v>50.024416355201623</v>
      </c>
      <c r="AW20" s="219">
        <f>('1 Utsläpp'!AW20/'6 FV (kvartal)'!AW20)*1000</f>
        <v>30.188916029850073</v>
      </c>
      <c r="AX20" s="219">
        <f>('1 Utsläpp'!AX20/'6 FV (kvartal)'!AX20)*1000</f>
        <v>30.931856899488928</v>
      </c>
      <c r="AY20" s="219">
        <f>('1 Utsläpp'!AY20/'6 FV (kvartal)'!AY20)*1000</f>
        <v>29.19526518627271</v>
      </c>
      <c r="AZ20" s="219">
        <f>('1 Utsläpp'!AZ20/'6 FV (kvartal)'!AY20)*1000</f>
        <v>30.144980730409248</v>
      </c>
      <c r="BA20" s="219">
        <f>('1 Utsläpp'!BA20/'6 FV (kvartal)'!AZ20)*1000</f>
        <v>20.099002131749995</v>
      </c>
      <c r="BB20" s="219">
        <f>('1 Utsläpp'!BB20/'6 FV (kvartal)'!BA20)*1000</f>
        <v>23.661433731592108</v>
      </c>
      <c r="BC20" s="219">
        <f>('1 Utsläpp'!BC20/'6 FV (kvartal)'!BB20)*1000</f>
        <v>37.501148185866334</v>
      </c>
      <c r="BD20" s="219">
        <f>('1 Utsläpp'!BD20/'6 FV (kvartal)'!BD20)*1000</f>
        <v>30.191823076605296</v>
      </c>
      <c r="BE20" s="219">
        <f>('1 Utsläpp'!BE20/'6 FV (kvartal)'!BE20)*1000</f>
        <v>34.046704594466924</v>
      </c>
      <c r="BF20" s="219">
        <f>('1 Utsläpp'!BF20/'6 FV (kvartal)'!BF20)*1000</f>
        <v>35.074345175852486</v>
      </c>
      <c r="BG20" s="219">
        <f>('1 Utsläpp'!BG20/'6 FV (kvartal)'!BG20)*1000</f>
        <v>40.063092066311427</v>
      </c>
      <c r="BH20" s="219">
        <f>('1 Utsläpp'!BH20/'6 FV (kvartal)'!BI20)*1000</f>
        <v>50.882040113452192</v>
      </c>
      <c r="BI20" s="219">
        <f>('1 Utsläpp'!BI20/'6 FV (kvartal)'!BJ20)*1000</f>
        <v>42.662947586922677</v>
      </c>
      <c r="BJ20" s="219">
        <f>('1 Utsläpp'!BK20/'6 FV (kvartal)'!BK20)*1000</f>
        <v>38.412680589864507</v>
      </c>
      <c r="BK20" s="219">
        <f>('1 Utsläpp'!BL20/'6 FV (kvartal)'!BL20)*1000</f>
        <v>32.55711340908703</v>
      </c>
      <c r="BL20" s="219">
        <f>('1 Utsläpp'!BM20/'6 FV (kvartal)'!BM20)*1000</f>
        <v>33.845567292381531</v>
      </c>
      <c r="BM20" s="219">
        <f>('1 Utsläpp'!BN20/'6 FV (kvartal)'!BN20)*1000</f>
        <v>31.01505126154294</v>
      </c>
      <c r="BN20" s="219">
        <f>('1 Utsläpp'!BO20/'6 FV (kvartal)'!BO20)*1000</f>
        <v>31.857775673756464</v>
      </c>
      <c r="BO20" s="219">
        <f>('1 Utsläpp'!BP20/'6 FV (kvartal)'!BP20)*1000</f>
        <v>35.57664135248455</v>
      </c>
      <c r="BP20" s="219">
        <f>('1 Utsläpp'!BQ20/'6 FV (kvartal)'!BQ20)*1000</f>
        <v>36.74987299681338</v>
      </c>
      <c r="BQ20" s="219">
        <f>('1 Utsläpp'!BR20/'6 FV (kvartal)'!BR20)*1000</f>
        <v>28.685322069693772</v>
      </c>
      <c r="BR20" s="219">
        <f>('1 Utsläpp'!BS20/'6 FV (kvartal)'!BS20)*1000</f>
        <v>32.248495684103275</v>
      </c>
      <c r="BS20" s="219">
        <f>('1 Utsläpp'!BT20/'6 FV (kvartal)'!BT20)*1000</f>
        <v>32.99896411771698</v>
      </c>
      <c r="BT20" s="219">
        <f>('1 Utsläpp'!BU20/'6 FV (kvartal)'!BU20)*1000</f>
        <v>36.900663203007163</v>
      </c>
      <c r="BU20" s="219">
        <f>('1 Utsläpp'!BV20/'6 FV (kvartal)'!BV20)*1000</f>
        <v>30.700385055676971</v>
      </c>
      <c r="BV20" s="219">
        <f>('1 Utsläpp'!BW20/'6 FV (kvartal)'!BW20)*1000</f>
        <v>36.912340696264188</v>
      </c>
      <c r="BW20" s="68"/>
    </row>
    <row r="21" spans="1:75" s="16" customFormat="1" ht="15.75" customHeight="1" x14ac:dyDescent="0.3">
      <c r="A21" s="188"/>
      <c r="B21" s="131" t="s">
        <v>118</v>
      </c>
      <c r="C21" s="116" t="s">
        <v>9</v>
      </c>
      <c r="D21" s="219">
        <f>('1 Utsläpp'!D21/'6 FV (kvartal)'!D21)*1000</f>
        <v>6.1751580251432436</v>
      </c>
      <c r="E21" s="219">
        <f>('1 Utsläpp'!E21/'6 FV (kvartal)'!E21)*1000</f>
        <v>5.8535339694561408</v>
      </c>
      <c r="F21" s="219">
        <f>('1 Utsläpp'!F21/'6 FV (kvartal)'!F21)*1000</f>
        <v>6.850332627308255</v>
      </c>
      <c r="G21" s="219">
        <f>('1 Utsläpp'!G21/'6 FV (kvartal)'!G21)*1000</f>
        <v>5.3034113697552545</v>
      </c>
      <c r="H21" s="219">
        <f>('1 Utsläpp'!H21/'6 FV (kvartal)'!H21)*1000</f>
        <v>6.9368249281218439</v>
      </c>
      <c r="I21" s="219">
        <f>('1 Utsläpp'!I21/'6 FV (kvartal)'!I21)*1000</f>
        <v>5.690499028505374</v>
      </c>
      <c r="J21" s="219">
        <f>('1 Utsläpp'!J21/'6 FV (kvartal)'!J21)*1000</f>
        <v>6.3593197879858661</v>
      </c>
      <c r="K21" s="219">
        <f>('1 Utsläpp'!K21/'6 FV (kvartal)'!K21)*1000</f>
        <v>4.9621227974720634</v>
      </c>
      <c r="L21" s="219">
        <f>('1 Utsläpp'!L21/'6 FV (kvartal)'!L21)*1000</f>
        <v>7.6417857602677994</v>
      </c>
      <c r="M21" s="219">
        <f>('1 Utsläpp'!M21/'6 FV (kvartal)'!M21)*1000</f>
        <v>6.0694625803313107</v>
      </c>
      <c r="N21" s="219">
        <f>('1 Utsläpp'!N21/'6 FV (kvartal)'!N21)*1000</f>
        <v>6.6297855943632511</v>
      </c>
      <c r="O21" s="219">
        <f>('1 Utsläpp'!O21/'6 FV (kvartal)'!O21)*1000</f>
        <v>5.4236730328180762</v>
      </c>
      <c r="P21" s="219">
        <f>('1 Utsläpp'!P21/'6 FV (kvartal)'!P21)*1000</f>
        <v>7.4647037901866495</v>
      </c>
      <c r="Q21" s="219">
        <f>('1 Utsläpp'!Q21/'6 FV (kvartal)'!Q21)*1000</f>
        <v>6.0484416525730849</v>
      </c>
      <c r="R21" s="219">
        <f>('1 Utsläpp'!R21/'6 FV (kvartal)'!R21)*1000</f>
        <v>6.5631667528061595</v>
      </c>
      <c r="S21" s="219">
        <f>('1 Utsläpp'!S21/'6 FV (kvartal)'!S21)*1000</f>
        <v>5.1243623426941598</v>
      </c>
      <c r="T21" s="219">
        <f>('1 Utsläpp'!T21/'6 FV (kvartal)'!T21)*1000</f>
        <v>7.0261614728806876</v>
      </c>
      <c r="U21" s="219">
        <f>('1 Utsläpp'!U21/'6 FV (kvartal)'!U21)*1000</f>
        <v>5.8000469779574484</v>
      </c>
      <c r="V21" s="219">
        <f>('1 Utsläpp'!V21/'6 FV (kvartal)'!V21)*1000</f>
        <v>6.4504925742239756</v>
      </c>
      <c r="W21" s="219">
        <f>('1 Utsläpp'!W21/'6 FV (kvartal)'!W21)*1000</f>
        <v>5.1105964941430591</v>
      </c>
      <c r="X21" s="219">
        <f>('1 Utsläpp'!X21/'6 FV (kvartal)'!X21)*1000</f>
        <v>7.3286355917408619</v>
      </c>
      <c r="Y21" s="219">
        <f>('1 Utsläpp'!Y21/'6 FV (kvartal)'!Y21)*1000</f>
        <v>6.0066395509433486</v>
      </c>
      <c r="Z21" s="219">
        <f>('1 Utsläpp'!Z21/'6 FV (kvartal)'!Z21)*1000</f>
        <v>6.6469433499937356</v>
      </c>
      <c r="AA21" s="219">
        <f>('1 Utsläpp'!AA21/'6 FV (kvartal)'!AA21)*1000</f>
        <v>5.1235935718434691</v>
      </c>
      <c r="AB21" s="219">
        <f>('1 Utsläpp'!AB21/'6 FV (kvartal)'!AB21)*1000</f>
        <v>6.894389593374199</v>
      </c>
      <c r="AC21" s="219">
        <f>('1 Utsläpp'!AC21/'6 FV (kvartal)'!AC21)*1000</f>
        <v>5.6350958161934379</v>
      </c>
      <c r="AD21" s="219">
        <f>('1 Utsläpp'!AD21/'6 FV (kvartal)'!AD21)*1000</f>
        <v>6.2488783750713761</v>
      </c>
      <c r="AE21" s="219">
        <f>('1 Utsläpp'!AE21/'6 FV (kvartal)'!AE21)*1000</f>
        <v>4.7248574928872999</v>
      </c>
      <c r="AF21" s="219">
        <f>('1 Utsläpp'!AF21/'6 FV (kvartal)'!AF21)*1000</f>
        <v>6.486486486486486</v>
      </c>
      <c r="AG21" s="219">
        <f>('1 Utsläpp'!AG21/'6 FV (kvartal)'!AG21)*1000</f>
        <v>5.4413076468612074</v>
      </c>
      <c r="AH21" s="219">
        <f>('1 Utsläpp'!AH21/'6 FV (kvartal)'!AH21)*1000</f>
        <v>6.1500350116925846</v>
      </c>
      <c r="AI21" s="219">
        <f>('1 Utsläpp'!AI21/'6 FV (kvartal)'!AI21)*1000</f>
        <v>4.5563078780105997</v>
      </c>
      <c r="AJ21" s="219">
        <f>('1 Utsläpp'!AJ21/'6 FV (kvartal)'!AJ21)*1000</f>
        <v>6.3967149871405189</v>
      </c>
      <c r="AK21" s="219">
        <f>('1 Utsläpp'!AK21/'6 FV (kvartal)'!AK21)*1000</f>
        <v>5.3744875981379838</v>
      </c>
      <c r="AL21" s="219">
        <f>('1 Utsläpp'!AL21/'6 FV (kvartal)'!AL21)*1000</f>
        <v>6.3874748511322057</v>
      </c>
      <c r="AM21" s="219">
        <f>('1 Utsläpp'!AM21/'6 FV (kvartal)'!AM21)*1000</f>
        <v>4.8460910369794696</v>
      </c>
      <c r="AN21" s="219">
        <f>('1 Utsläpp'!AN21/'6 FV (kvartal)'!AN21)*1000</f>
        <v>5.9098912333513187</v>
      </c>
      <c r="AO21" s="219">
        <f>('1 Utsläpp'!AO21/'6 FV (kvartal)'!AO21)*1000</f>
        <v>5.0910538473614571</v>
      </c>
      <c r="AP21" s="219">
        <f>('1 Utsläpp'!AP21/'6 FV (kvartal)'!AP21)*1000</f>
        <v>5.7562844570330283</v>
      </c>
      <c r="AQ21" s="219">
        <f>('1 Utsläpp'!AQ21/'6 FV (kvartal)'!AQ21)*1000</f>
        <v>4.1984409022783185</v>
      </c>
      <c r="AR21" s="219">
        <f>('1 Utsläpp'!AR21/'6 FV (kvartal)'!AR21)*1000</f>
        <v>5.5000956205775484</v>
      </c>
      <c r="AS21" s="219">
        <f>('1 Utsläpp'!AS21/'6 FV (kvartal)'!AS21)*1000</f>
        <v>4.9557135046473482</v>
      </c>
      <c r="AT21" s="219">
        <f>('1 Utsläpp'!AT21/'6 FV (kvartal)'!AT21)*1000</f>
        <v>5.4302212294750856</v>
      </c>
      <c r="AU21" s="219">
        <f>('1 Utsläpp'!AU21/'6 FV (kvartal)'!AU21)*1000</f>
        <v>3.9577490274133718</v>
      </c>
      <c r="AV21" s="219">
        <f>('1 Utsläpp'!AV21/'6 FV (kvartal)'!AV21)*1000</f>
        <v>5.1944665209616527</v>
      </c>
      <c r="AW21" s="219">
        <f>('1 Utsläpp'!AW21/'6 FV (kvartal)'!AW21)*1000</f>
        <v>4.9397678782986132</v>
      </c>
      <c r="AX21" s="219">
        <f>('1 Utsläpp'!AX21/'6 FV (kvartal)'!AX21)*1000</f>
        <v>5.6792175337486404</v>
      </c>
      <c r="AY21" s="219">
        <f>('1 Utsläpp'!AY21/'6 FV (kvartal)'!AY21)*1000</f>
        <v>4.0735298070805825</v>
      </c>
      <c r="AZ21" s="219">
        <f>('1 Utsläpp'!AZ21/'6 FV (kvartal)'!AY21)*1000</f>
        <v>3.9448571249361564</v>
      </c>
      <c r="BA21" s="219">
        <f>('1 Utsläpp'!BA21/'6 FV (kvartal)'!AZ21)*1000</f>
        <v>5.560828081897097</v>
      </c>
      <c r="BB21" s="219">
        <f>('1 Utsläpp'!BB21/'6 FV (kvartal)'!BA21)*1000</f>
        <v>4.6317187778813178</v>
      </c>
      <c r="BC21" s="219">
        <f>('1 Utsläpp'!BC21/'6 FV (kvartal)'!BB21)*1000</f>
        <v>5.7611083984375</v>
      </c>
      <c r="BD21" s="219">
        <f>('1 Utsläpp'!BD21/'6 FV (kvartal)'!BD21)*1000</f>
        <v>5.8092088594935527</v>
      </c>
      <c r="BE21" s="219">
        <f>('1 Utsläpp'!BE21/'6 FV (kvartal)'!BE21)*1000</f>
        <v>5.1009172437743873</v>
      </c>
      <c r="BF21" s="219">
        <f>('1 Utsläpp'!BF21/'6 FV (kvartal)'!BF21)*1000</f>
        <v>5.7690596088534951</v>
      </c>
      <c r="BG21" s="219">
        <f>('1 Utsläpp'!BG21/'6 FV (kvartal)'!BG21)*1000</f>
        <v>4.1269590966035024</v>
      </c>
      <c r="BH21" s="219">
        <f>('1 Utsläpp'!BH21/'6 FV (kvartal)'!BI21)*1000</f>
        <v>4.0870937448567641</v>
      </c>
      <c r="BI21" s="219">
        <f>('1 Utsläpp'!BI21/'6 FV (kvartal)'!BJ21)*1000</f>
        <v>5.1128826069128532</v>
      </c>
      <c r="BJ21" s="219">
        <f>('1 Utsläpp'!BK21/'6 FV (kvartal)'!BK21)*1000</f>
        <v>3.7562150269390018</v>
      </c>
      <c r="BK21" s="219">
        <f>('1 Utsläpp'!BL21/'6 FV (kvartal)'!BL21)*1000</f>
        <v>5.0467551303418539</v>
      </c>
      <c r="BL21" s="219">
        <f>('1 Utsläpp'!BM21/'6 FV (kvartal)'!BM21)*1000</f>
        <v>4.0349983842379968</v>
      </c>
      <c r="BM21" s="219">
        <f>('1 Utsläpp'!BN21/'6 FV (kvartal)'!BN21)*1000</f>
        <v>4.8743706602400447</v>
      </c>
      <c r="BN21" s="219">
        <f>('1 Utsläpp'!BO21/'6 FV (kvartal)'!BO21)*1000</f>
        <v>3.4960412087678954</v>
      </c>
      <c r="BO21" s="219">
        <f>('1 Utsläpp'!BP21/'6 FV (kvartal)'!BP21)*1000</f>
        <v>6.7899723295461794</v>
      </c>
      <c r="BP21" s="219">
        <f>('1 Utsläpp'!BQ21/'6 FV (kvartal)'!BQ21)*1000</f>
        <v>5.9549749683783126</v>
      </c>
      <c r="BQ21" s="219">
        <f>('1 Utsläpp'!BR21/'6 FV (kvartal)'!BR21)*1000</f>
        <v>6.9166534409297888</v>
      </c>
      <c r="BR21" s="219">
        <f>('1 Utsläpp'!BS21/'6 FV (kvartal)'!BS21)*1000</f>
        <v>4.7036073287231774</v>
      </c>
      <c r="BS21" s="219">
        <f>('1 Utsläpp'!BT21/'6 FV (kvartal)'!BT21)*1000</f>
        <v>6.8765328912212427</v>
      </c>
      <c r="BT21" s="219">
        <f>('1 Utsläpp'!BU21/'6 FV (kvartal)'!BU21)*1000</f>
        <v>5.7365391494758757</v>
      </c>
      <c r="BU21" s="219">
        <f>('1 Utsläpp'!BV21/'6 FV (kvartal)'!BV21)*1000</f>
        <v>6.7669413860726237</v>
      </c>
      <c r="BV21" s="219">
        <f>('1 Utsläpp'!BW21/'6 FV (kvartal)'!BW21)*1000</f>
        <v>4.5512803372639192</v>
      </c>
      <c r="BW21" s="68"/>
    </row>
    <row r="22" spans="1:75" s="16" customFormat="1" ht="15.75" customHeight="1" x14ac:dyDescent="0.3">
      <c r="A22" s="188"/>
      <c r="B22" s="131" t="s">
        <v>119</v>
      </c>
      <c r="C22" s="116" t="s">
        <v>10</v>
      </c>
      <c r="D22" s="219">
        <f>('1 Utsläpp'!D22/'6 FV (kvartal)'!D22)*1000</f>
        <v>5.4391400770365346</v>
      </c>
      <c r="E22" s="219">
        <f>('1 Utsläpp'!E22/'6 FV (kvartal)'!E22)*1000</f>
        <v>4.8755072746282941</v>
      </c>
      <c r="F22" s="219">
        <f>('1 Utsläpp'!F22/'6 FV (kvartal)'!F22)*1000</f>
        <v>4.9117437462312932</v>
      </c>
      <c r="G22" s="219">
        <f>('1 Utsläpp'!G22/'6 FV (kvartal)'!G22)*1000</f>
        <v>4.7903931317412454</v>
      </c>
      <c r="H22" s="219">
        <f>('1 Utsläpp'!H22/'6 FV (kvartal)'!H22)*1000</f>
        <v>4.8952921643189979</v>
      </c>
      <c r="I22" s="219">
        <f>('1 Utsläpp'!I22/'6 FV (kvartal)'!I22)*1000</f>
        <v>4.5118636933466325</v>
      </c>
      <c r="J22" s="219">
        <f>('1 Utsläpp'!J22/'6 FV (kvartal)'!J22)*1000</f>
        <v>4.5849879203576682</v>
      </c>
      <c r="K22" s="219">
        <f>('1 Utsläpp'!K22/'6 FV (kvartal)'!K22)*1000</f>
        <v>4.2211344411524756</v>
      </c>
      <c r="L22" s="219">
        <f>('1 Utsläpp'!L22/'6 FV (kvartal)'!L22)*1000</f>
        <v>5.0719310809672251</v>
      </c>
      <c r="M22" s="219">
        <f>('1 Utsläpp'!M22/'6 FV (kvartal)'!M22)*1000</f>
        <v>4.4189650643551355</v>
      </c>
      <c r="N22" s="219">
        <f>('1 Utsläpp'!N22/'6 FV (kvartal)'!N22)*1000</f>
        <v>4.5430186758125455</v>
      </c>
      <c r="O22" s="219">
        <f>('1 Utsläpp'!O22/'6 FV (kvartal)'!O22)*1000</f>
        <v>4.2448282623615148</v>
      </c>
      <c r="P22" s="219">
        <f>('1 Utsläpp'!P22/'6 FV (kvartal)'!P22)*1000</f>
        <v>5.1358533048002508</v>
      </c>
      <c r="Q22" s="219">
        <f>('1 Utsläpp'!Q22/'6 FV (kvartal)'!Q22)*1000</f>
        <v>4.4539697185756824</v>
      </c>
      <c r="R22" s="219">
        <f>('1 Utsläpp'!R22/'6 FV (kvartal)'!R22)*1000</f>
        <v>4.4428838555195496</v>
      </c>
      <c r="S22" s="219">
        <f>('1 Utsläpp'!S22/'6 FV (kvartal)'!S22)*1000</f>
        <v>4.1582535092962019</v>
      </c>
      <c r="T22" s="219">
        <f>('1 Utsläpp'!T22/'6 FV (kvartal)'!T22)*1000</f>
        <v>4.4480101462364763</v>
      </c>
      <c r="U22" s="219">
        <f>('1 Utsläpp'!U22/'6 FV (kvartal)'!U22)*1000</f>
        <v>4.0155814585740499</v>
      </c>
      <c r="V22" s="219">
        <f>('1 Utsläpp'!V22/'6 FV (kvartal)'!V22)*1000</f>
        <v>4.0621419772760552</v>
      </c>
      <c r="W22" s="219">
        <f>('1 Utsläpp'!W22/'6 FV (kvartal)'!W22)*1000</f>
        <v>3.8872331069526553</v>
      </c>
      <c r="X22" s="219">
        <f>('1 Utsläpp'!X22/'6 FV (kvartal)'!X22)*1000</f>
        <v>4.3004887456159429</v>
      </c>
      <c r="Y22" s="219">
        <f>('1 Utsläpp'!Y22/'6 FV (kvartal)'!Y22)*1000</f>
        <v>3.7418766747605243</v>
      </c>
      <c r="Z22" s="219">
        <f>('1 Utsläpp'!Z22/'6 FV (kvartal)'!Z22)*1000</f>
        <v>3.7919626661126244</v>
      </c>
      <c r="AA22" s="219">
        <f>('1 Utsläpp'!AA22/'6 FV (kvartal)'!AA22)*1000</f>
        <v>3.4791701020882368</v>
      </c>
      <c r="AB22" s="219">
        <f>('1 Utsläpp'!AB22/'6 FV (kvartal)'!AB22)*1000</f>
        <v>3.6469541863588009</v>
      </c>
      <c r="AC22" s="219">
        <f>('1 Utsläpp'!AC22/'6 FV (kvartal)'!AC22)*1000</f>
        <v>3.2301862499817116</v>
      </c>
      <c r="AD22" s="219">
        <f>('1 Utsläpp'!AD22/'6 FV (kvartal)'!AD22)*1000</f>
        <v>3.3219289301763526</v>
      </c>
      <c r="AE22" s="219">
        <f>('1 Utsläpp'!AE22/'6 FV (kvartal)'!AE22)*1000</f>
        <v>3.1758839264945333</v>
      </c>
      <c r="AF22" s="219">
        <f>('1 Utsläpp'!AF22/'6 FV (kvartal)'!AF22)*1000</f>
        <v>3.5046309607827761</v>
      </c>
      <c r="AG22" s="219">
        <f>('1 Utsläpp'!AG22/'6 FV (kvartal)'!AG22)*1000</f>
        <v>3.0917425868972321</v>
      </c>
      <c r="AH22" s="219">
        <f>('1 Utsläpp'!AH22/'6 FV (kvartal)'!AH22)*1000</f>
        <v>3.1031598850950872</v>
      </c>
      <c r="AI22" s="219">
        <f>('1 Utsläpp'!AI22/'6 FV (kvartal)'!AI22)*1000</f>
        <v>2.8703168460926394</v>
      </c>
      <c r="AJ22" s="219">
        <f>('1 Utsläpp'!AJ22/'6 FV (kvartal)'!AJ22)*1000</f>
        <v>3.2002636439829772</v>
      </c>
      <c r="AK22" s="219">
        <f>('1 Utsläpp'!AK22/'6 FV (kvartal)'!AK22)*1000</f>
        <v>2.8854369197907825</v>
      </c>
      <c r="AL22" s="219">
        <f>('1 Utsläpp'!AL22/'6 FV (kvartal)'!AL22)*1000</f>
        <v>3.1036879371009078</v>
      </c>
      <c r="AM22" s="219">
        <f>('1 Utsläpp'!AM22/'6 FV (kvartal)'!AM22)*1000</f>
        <v>2.8399068510017531</v>
      </c>
      <c r="AN22" s="219">
        <f>('1 Utsläpp'!AN22/'6 FV (kvartal)'!AN22)*1000</f>
        <v>3.0994624934595438</v>
      </c>
      <c r="AO22" s="219">
        <f>('1 Utsläpp'!AO22/'6 FV (kvartal)'!AO22)*1000</f>
        <v>2.7518104015799865</v>
      </c>
      <c r="AP22" s="219">
        <f>('1 Utsläpp'!AP22/'6 FV (kvartal)'!AP22)*1000</f>
        <v>2.8644979788047635</v>
      </c>
      <c r="AQ22" s="219">
        <f>('1 Utsläpp'!AQ22/'6 FV (kvartal)'!AQ22)*1000</f>
        <v>2.6158148245540898</v>
      </c>
      <c r="AR22" s="219">
        <f>('1 Utsläpp'!AR22/'6 FV (kvartal)'!AR22)*1000</f>
        <v>3.0266792990613283</v>
      </c>
      <c r="AS22" s="219">
        <f>('1 Utsläpp'!AS22/'6 FV (kvartal)'!AS22)*1000</f>
        <v>2.7917461767946889</v>
      </c>
      <c r="AT22" s="219">
        <f>('1 Utsläpp'!AT22/'6 FV (kvartal)'!AT22)*1000</f>
        <v>3.0880173716566164</v>
      </c>
      <c r="AU22" s="219">
        <f>('1 Utsläpp'!AU22/'6 FV (kvartal)'!AU22)*1000</f>
        <v>2.715310439764361</v>
      </c>
      <c r="AV22" s="219">
        <f>('1 Utsläpp'!AV22/'6 FV (kvartal)'!AV22)*1000</f>
        <v>3.1031295812352604</v>
      </c>
      <c r="AW22" s="219">
        <f>('1 Utsläpp'!AW22/'6 FV (kvartal)'!AW22)*1000</f>
        <v>2.7627629578617738</v>
      </c>
      <c r="AX22" s="219">
        <f>('1 Utsläpp'!AX22/'6 FV (kvartal)'!AX22)*1000</f>
        <v>2.9754895532072032</v>
      </c>
      <c r="AY22" s="219">
        <f>('1 Utsläpp'!AY22/'6 FV (kvartal)'!AY22)*1000</f>
        <v>2.5252952647264433</v>
      </c>
      <c r="AZ22" s="219">
        <f>('1 Utsläpp'!AZ22/'6 FV (kvartal)'!AY22)*1000</f>
        <v>2.2359787581098152</v>
      </c>
      <c r="BA22" s="219">
        <f>('1 Utsläpp'!BA22/'6 FV (kvartal)'!AZ22)*1000</f>
        <v>2.6857909005186231</v>
      </c>
      <c r="BB22" s="219">
        <f>('1 Utsläpp'!BB22/'6 FV (kvartal)'!BA22)*1000</f>
        <v>2.6691537485518837</v>
      </c>
      <c r="BC22" s="219">
        <f>('1 Utsläpp'!BC22/'6 FV (kvartal)'!BB22)*1000</f>
        <v>2.4676064826339306</v>
      </c>
      <c r="BD22" s="219">
        <f>('1 Utsläpp'!BD22/'6 FV (kvartal)'!BD22)*1000</f>
        <v>2.3323437253597903</v>
      </c>
      <c r="BE22" s="219">
        <f>('1 Utsläpp'!BE22/'6 FV (kvartal)'!BE22)*1000</f>
        <v>2.2718001631712816</v>
      </c>
      <c r="BF22" s="219">
        <f>('1 Utsläpp'!BF22/'6 FV (kvartal)'!BF22)*1000</f>
        <v>2.4546380982291076</v>
      </c>
      <c r="BG22" s="219">
        <f>('1 Utsläpp'!BG22/'6 FV (kvartal)'!BG22)*1000</f>
        <v>2.081774744814151</v>
      </c>
      <c r="BH22" s="219">
        <f>('1 Utsläpp'!BH22/'6 FV (kvartal)'!BI22)*1000</f>
        <v>2.2238884610708065</v>
      </c>
      <c r="BI22" s="219">
        <f>('1 Utsläpp'!BI22/'6 FV (kvartal)'!BJ22)*1000</f>
        <v>2.3930980080021036</v>
      </c>
      <c r="BJ22" s="219">
        <f>('1 Utsläpp'!BK22/'6 FV (kvartal)'!BK22)*1000</f>
        <v>2.4934572825053265</v>
      </c>
      <c r="BK22" s="219">
        <f>('1 Utsläpp'!BL22/'6 FV (kvartal)'!BL22)*1000</f>
        <v>2.753447416514371</v>
      </c>
      <c r="BL22" s="219">
        <f>('1 Utsläpp'!BM22/'6 FV (kvartal)'!BM22)*1000</f>
        <v>2.4993159660719173</v>
      </c>
      <c r="BM22" s="219">
        <f>('1 Utsläpp'!BN22/'6 FV (kvartal)'!BN22)*1000</f>
        <v>2.2987208677123645</v>
      </c>
      <c r="BN22" s="219">
        <f>('1 Utsläpp'!BO22/'6 FV (kvartal)'!BO22)*1000</f>
        <v>2.3037291628534433</v>
      </c>
      <c r="BO22" s="219">
        <f>('1 Utsläpp'!BP22/'6 FV (kvartal)'!BP22)*1000</f>
        <v>2.7128343714322876</v>
      </c>
      <c r="BP22" s="219">
        <f>('1 Utsläpp'!BQ22/'6 FV (kvartal)'!BQ22)*1000</f>
        <v>2.7514171960088416</v>
      </c>
      <c r="BQ22" s="219">
        <f>('1 Utsläpp'!BR22/'6 FV (kvartal)'!BR22)*1000</f>
        <v>2.8199018920812891</v>
      </c>
      <c r="BR22" s="219">
        <f>('1 Utsläpp'!BS22/'6 FV (kvartal)'!BS22)*1000</f>
        <v>2.381693868266082</v>
      </c>
      <c r="BS22" s="219">
        <f>('1 Utsläpp'!BT22/'6 FV (kvartal)'!BT22)*1000</f>
        <v>2.7273489485277862</v>
      </c>
      <c r="BT22" s="219">
        <f>('1 Utsläpp'!BU22/'6 FV (kvartal)'!BU22)*1000</f>
        <v>2.3615297960313915</v>
      </c>
      <c r="BU22" s="219">
        <f>('1 Utsläpp'!BV22/'6 FV (kvartal)'!BV22)*1000</f>
        <v>2.4840952125115479</v>
      </c>
      <c r="BV22" s="219">
        <f>('1 Utsläpp'!BW22/'6 FV (kvartal)'!BW22)*1000</f>
        <v>2.2081997781867373</v>
      </c>
      <c r="BW22" s="68"/>
    </row>
    <row r="23" spans="1:75" s="16" customFormat="1" ht="15.75" customHeight="1" x14ac:dyDescent="0.3">
      <c r="A23" s="188"/>
      <c r="B23" s="131" t="s">
        <v>120</v>
      </c>
      <c r="C23" s="116" t="s">
        <v>42</v>
      </c>
      <c r="D23" s="219">
        <f>('1 Utsläpp'!D23/'6 FV (kvartal)'!D23)*1000</f>
        <v>52.500999600159936</v>
      </c>
      <c r="E23" s="219">
        <f>('1 Utsläpp'!E23/'6 FV (kvartal)'!E23)*1000</f>
        <v>53.326901978587365</v>
      </c>
      <c r="F23" s="219">
        <f>('1 Utsläpp'!F23/'6 FV (kvartal)'!F23)*1000</f>
        <v>54.960269009827663</v>
      </c>
      <c r="G23" s="219">
        <f>('1 Utsläpp'!G23/'6 FV (kvartal)'!G23)*1000</f>
        <v>54.17547365589332</v>
      </c>
      <c r="H23" s="219">
        <f>('1 Utsläpp'!H23/'6 FV (kvartal)'!H23)*1000</f>
        <v>53.164123608497519</v>
      </c>
      <c r="I23" s="219">
        <f>('1 Utsläpp'!I23/'6 FV (kvartal)'!I23)*1000</f>
        <v>54.125645438898452</v>
      </c>
      <c r="J23" s="219">
        <f>('1 Utsläpp'!J23/'6 FV (kvartal)'!J23)*1000</f>
        <v>55.158616683794293</v>
      </c>
      <c r="K23" s="219">
        <f>('1 Utsläpp'!K23/'6 FV (kvartal)'!K23)*1000</f>
        <v>53.118812935090375</v>
      </c>
      <c r="L23" s="219">
        <f>('1 Utsläpp'!L23/'6 FV (kvartal)'!L23)*1000</f>
        <v>56.24514152453245</v>
      </c>
      <c r="M23" s="219">
        <f>('1 Utsläpp'!M23/'6 FV (kvartal)'!M23)*1000</f>
        <v>50.46387410892207</v>
      </c>
      <c r="N23" s="219">
        <f>('1 Utsläpp'!N23/'6 FV (kvartal)'!N23)*1000</f>
        <v>50.240166300026239</v>
      </c>
      <c r="O23" s="219">
        <f>('1 Utsläpp'!O23/'6 FV (kvartal)'!O23)*1000</f>
        <v>49.320696324951648</v>
      </c>
      <c r="P23" s="219">
        <f>('1 Utsläpp'!P23/'6 FV (kvartal)'!P23)*1000</f>
        <v>44.07053562353898</v>
      </c>
      <c r="Q23" s="219">
        <f>('1 Utsläpp'!Q23/'6 FV (kvartal)'!Q23)*1000</f>
        <v>40.149275026305936</v>
      </c>
      <c r="R23" s="219">
        <f>('1 Utsläpp'!R23/'6 FV (kvartal)'!R23)*1000</f>
        <v>40.573441574051813</v>
      </c>
      <c r="S23" s="219">
        <f>('1 Utsläpp'!S23/'6 FV (kvartal)'!S23)*1000</f>
        <v>38.386578222870973</v>
      </c>
      <c r="T23" s="219">
        <f>('1 Utsläpp'!T23/'6 FV (kvartal)'!T23)*1000</f>
        <v>35.957378432120841</v>
      </c>
      <c r="U23" s="219">
        <f>('1 Utsläpp'!U23/'6 FV (kvartal)'!U23)*1000</f>
        <v>35.537260227465623</v>
      </c>
      <c r="V23" s="219">
        <f>('1 Utsläpp'!V23/'6 FV (kvartal)'!V23)*1000</f>
        <v>37.299255777516642</v>
      </c>
      <c r="W23" s="219">
        <f>('1 Utsläpp'!W23/'6 FV (kvartal)'!W23)*1000</f>
        <v>36.730466701625588</v>
      </c>
      <c r="X23" s="219">
        <f>('1 Utsläpp'!X23/'6 FV (kvartal)'!X23)*1000</f>
        <v>38.562902498051606</v>
      </c>
      <c r="Y23" s="219">
        <f>('1 Utsläpp'!Y23/'6 FV (kvartal)'!Y23)*1000</f>
        <v>36.801383185649449</v>
      </c>
      <c r="Z23" s="219">
        <f>('1 Utsläpp'!Z23/'6 FV (kvartal)'!Z23)*1000</f>
        <v>35.898133078027762</v>
      </c>
      <c r="AA23" s="219">
        <f>('1 Utsläpp'!AA23/'6 FV (kvartal)'!AA23)*1000</f>
        <v>33.143439180858095</v>
      </c>
      <c r="AB23" s="219">
        <f>('1 Utsläpp'!AB23/'6 FV (kvartal)'!AB23)*1000</f>
        <v>33.48049142702849</v>
      </c>
      <c r="AC23" s="219">
        <f>('1 Utsläpp'!AC23/'6 FV (kvartal)'!AC23)*1000</f>
        <v>33.807076428221805</v>
      </c>
      <c r="AD23" s="219">
        <f>('1 Utsläpp'!AD23/'6 FV (kvartal)'!AD23)*1000</f>
        <v>39.762077496884125</v>
      </c>
      <c r="AE23" s="219">
        <f>('1 Utsläpp'!AE23/'6 FV (kvartal)'!AE23)*1000</f>
        <v>35.501676993917343</v>
      </c>
      <c r="AF23" s="219">
        <f>('1 Utsläpp'!AF23/'6 FV (kvartal)'!AF23)*1000</f>
        <v>40.329304906320068</v>
      </c>
      <c r="AG23" s="219">
        <f>('1 Utsläpp'!AG23/'6 FV (kvartal)'!AG23)*1000</f>
        <v>38.390765892168965</v>
      </c>
      <c r="AH23" s="219">
        <f>('1 Utsläpp'!AH23/'6 FV (kvartal)'!AH23)*1000</f>
        <v>40.719462780832082</v>
      </c>
      <c r="AI23" s="219">
        <f>('1 Utsläpp'!AI23/'6 FV (kvartal)'!AI23)*1000</f>
        <v>39.365315506781556</v>
      </c>
      <c r="AJ23" s="219">
        <f>('1 Utsläpp'!AJ23/'6 FV (kvartal)'!AJ23)*1000</f>
        <v>44.022241684827996</v>
      </c>
      <c r="AK23" s="219">
        <f>('1 Utsläpp'!AK23/'6 FV (kvartal)'!AK23)*1000</f>
        <v>38.818432811421516</v>
      </c>
      <c r="AL23" s="219">
        <f>('1 Utsläpp'!AL23/'6 FV (kvartal)'!AL23)*1000</f>
        <v>43.685284839487842</v>
      </c>
      <c r="AM23" s="219">
        <f>('1 Utsläpp'!AM23/'6 FV (kvartal)'!AM23)*1000</f>
        <v>43.647192815399841</v>
      </c>
      <c r="AN23" s="219">
        <f>('1 Utsläpp'!AN23/'6 FV (kvartal)'!AN23)*1000</f>
        <v>39.431319415289494</v>
      </c>
      <c r="AO23" s="219">
        <f>('1 Utsläpp'!AO23/'6 FV (kvartal)'!AO23)*1000</f>
        <v>37.424024695300446</v>
      </c>
      <c r="AP23" s="219">
        <f>('1 Utsläpp'!AP23/'6 FV (kvartal)'!AP23)*1000</f>
        <v>41.757354354931749</v>
      </c>
      <c r="AQ23" s="219">
        <f>('1 Utsläpp'!AQ23/'6 FV (kvartal)'!AQ23)*1000</f>
        <v>37.69476677440435</v>
      </c>
      <c r="AR23" s="219">
        <f>('1 Utsläpp'!AR23/'6 FV (kvartal)'!AR23)*1000</f>
        <v>36.219132057862815</v>
      </c>
      <c r="AS23" s="219">
        <f>('1 Utsläpp'!AS23/'6 FV (kvartal)'!AS23)*1000</f>
        <v>36.269448314059851</v>
      </c>
      <c r="AT23" s="219">
        <f>('1 Utsläpp'!AT23/'6 FV (kvartal)'!AT23)*1000</f>
        <v>39.315061221600956</v>
      </c>
      <c r="AU23" s="219">
        <f>('1 Utsläpp'!AU23/'6 FV (kvartal)'!AU23)*1000</f>
        <v>36.465697918122117</v>
      </c>
      <c r="AV23" s="219">
        <f>('1 Utsläpp'!AV23/'6 FV (kvartal)'!AV23)*1000</f>
        <v>34.539683684694594</v>
      </c>
      <c r="AW23" s="219">
        <f>('1 Utsläpp'!AW23/'6 FV (kvartal)'!AW23)*1000</f>
        <v>35.351911515594381</v>
      </c>
      <c r="AX23" s="219">
        <f>('1 Utsläpp'!AX23/'6 FV (kvartal)'!AX23)*1000</f>
        <v>37.258927966388832</v>
      </c>
      <c r="AY23" s="219">
        <f>('1 Utsläpp'!AY23/'6 FV (kvartal)'!AY23)*1000</f>
        <v>34.567974802077124</v>
      </c>
      <c r="AZ23" s="219">
        <f>('1 Utsläpp'!AZ23/'6 FV (kvartal)'!AY23)*1000</f>
        <v>30.760194092108623</v>
      </c>
      <c r="BA23" s="219">
        <f>('1 Utsläpp'!BA23/'6 FV (kvartal)'!AZ23)*1000</f>
        <v>25.916967934611755</v>
      </c>
      <c r="BB23" s="219">
        <f>('1 Utsläpp'!BB23/'6 FV (kvartal)'!BA23)*1000</f>
        <v>36.232390067631911</v>
      </c>
      <c r="BC23" s="219">
        <f>('1 Utsläpp'!BC23/'6 FV (kvartal)'!BB23)*1000</f>
        <v>32.57562348242449</v>
      </c>
      <c r="BD23" s="219">
        <f>('1 Utsläpp'!BD23/'6 FV (kvartal)'!BD23)*1000</f>
        <v>34.558384841180818</v>
      </c>
      <c r="BE23" s="219">
        <f>('1 Utsläpp'!BE23/'6 FV (kvartal)'!BE23)*1000</f>
        <v>34.616538737524188</v>
      </c>
      <c r="BF23" s="219">
        <f>('1 Utsläpp'!BF23/'6 FV (kvartal)'!BF23)*1000</f>
        <v>34.265627646959175</v>
      </c>
      <c r="BG23" s="219">
        <f>('1 Utsläpp'!BG23/'6 FV (kvartal)'!BG23)*1000</f>
        <v>30.822945374240291</v>
      </c>
      <c r="BH23" s="219">
        <f>('1 Utsläpp'!BH23/'6 FV (kvartal)'!BI23)*1000</f>
        <v>28.381447299600129</v>
      </c>
      <c r="BI23" s="219">
        <f>('1 Utsläpp'!BI23/'6 FV (kvartal)'!BJ23)*1000</f>
        <v>32.944805674597312</v>
      </c>
      <c r="BJ23" s="219">
        <f>('1 Utsläpp'!BK23/'6 FV (kvartal)'!BK23)*1000</f>
        <v>38.238186287899481</v>
      </c>
      <c r="BK23" s="219">
        <f>('1 Utsläpp'!BL23/'6 FV (kvartal)'!BL23)*1000</f>
        <v>35.134003677765172</v>
      </c>
      <c r="BL23" s="219">
        <f>('1 Utsläpp'!BM23/'6 FV (kvartal)'!BM23)*1000</f>
        <v>38.050484351713862</v>
      </c>
      <c r="BM23" s="219">
        <f>('1 Utsläpp'!BN23/'6 FV (kvartal)'!BN23)*1000</f>
        <v>40.584383257381383</v>
      </c>
      <c r="BN23" s="219">
        <f>('1 Utsläpp'!BO23/'6 FV (kvartal)'!BO23)*1000</f>
        <v>34.015478924431747</v>
      </c>
      <c r="BO23" s="219">
        <f>('1 Utsläpp'!BP23/'6 FV (kvartal)'!BP23)*1000</f>
        <v>37.49587157724951</v>
      </c>
      <c r="BP23" s="219">
        <f>('1 Utsläpp'!BQ23/'6 FV (kvartal)'!BQ23)*1000</f>
        <v>41.851927886230456</v>
      </c>
      <c r="BQ23" s="219">
        <f>('1 Utsläpp'!BR23/'6 FV (kvartal)'!BR23)*1000</f>
        <v>43.279985112124315</v>
      </c>
      <c r="BR23" s="219">
        <f>('1 Utsläpp'!BS23/'6 FV (kvartal)'!BS23)*1000</f>
        <v>37.848787233247371</v>
      </c>
      <c r="BS23" s="219">
        <f>('1 Utsläpp'!BT23/'6 FV (kvartal)'!BT23)*1000</f>
        <v>36.905727854794364</v>
      </c>
      <c r="BT23" s="219">
        <f>('1 Utsläpp'!BU23/'6 FV (kvartal)'!BU23)*1000</f>
        <v>40.219970894436358</v>
      </c>
      <c r="BU23" s="219">
        <f>('1 Utsläpp'!BV23/'6 FV (kvartal)'!BV23)*1000</f>
        <v>44.430870317909978</v>
      </c>
      <c r="BV23" s="219">
        <f>('1 Utsläpp'!BW23/'6 FV (kvartal)'!BW23)*1000</f>
        <v>38.091368452807416</v>
      </c>
      <c r="BW23" s="68"/>
    </row>
    <row r="24" spans="1:75" s="16" customFormat="1" ht="15.75" customHeight="1" x14ac:dyDescent="0.3">
      <c r="A24" s="188"/>
      <c r="B24" s="131" t="s">
        <v>121</v>
      </c>
      <c r="C24" s="116" t="s">
        <v>11</v>
      </c>
      <c r="D24" s="219">
        <f>('1 Utsläpp'!D24/'6 FV (kvartal)'!D24)*1000</f>
        <v>1.4671581769436999</v>
      </c>
      <c r="E24" s="219">
        <f>('1 Utsläpp'!E24/'6 FV (kvartal)'!E24)*1000</f>
        <v>1.1917314819648168</v>
      </c>
      <c r="F24" s="219">
        <f>('1 Utsläpp'!F24/'6 FV (kvartal)'!F24)*1000</f>
        <v>1.0893704446509809</v>
      </c>
      <c r="G24" s="219">
        <f>('1 Utsläpp'!G24/'6 FV (kvartal)'!G24)*1000</f>
        <v>1.2394013543504241</v>
      </c>
      <c r="H24" s="219">
        <f>('1 Utsläpp'!H24/'6 FV (kvartal)'!H24)*1000</f>
        <v>1.3777545282155235</v>
      </c>
      <c r="I24" s="219">
        <f>('1 Utsläpp'!I24/'6 FV (kvartal)'!I24)*1000</f>
        <v>1.2349810720359906</v>
      </c>
      <c r="J24" s="219">
        <f>('1 Utsläpp'!J24/'6 FV (kvartal)'!J24)*1000</f>
        <v>1.1212871287128712</v>
      </c>
      <c r="K24" s="219">
        <f>('1 Utsläpp'!K24/'6 FV (kvartal)'!K24)*1000</f>
        <v>1.3377475682643851</v>
      </c>
      <c r="L24" s="219">
        <f>('1 Utsläpp'!L24/'6 FV (kvartal)'!L24)*1000</f>
        <v>1.5556302521008403</v>
      </c>
      <c r="M24" s="219">
        <f>('1 Utsläpp'!M24/'6 FV (kvartal)'!M24)*1000</f>
        <v>1.2358586670955982</v>
      </c>
      <c r="N24" s="219">
        <f>('1 Utsläpp'!N24/'6 FV (kvartal)'!N24)*1000</f>
        <v>1.0930122757318224</v>
      </c>
      <c r="O24" s="219">
        <f>('1 Utsläpp'!O24/'6 FV (kvartal)'!O24)*1000</f>
        <v>1.3317641907055666</v>
      </c>
      <c r="P24" s="219">
        <f>('1 Utsläpp'!P24/'6 FV (kvartal)'!P24)*1000</f>
        <v>1.3899247835155804</v>
      </c>
      <c r="Q24" s="219">
        <f>('1 Utsläpp'!Q24/'6 FV (kvartal)'!Q24)*1000</f>
        <v>1.1639210068556227</v>
      </c>
      <c r="R24" s="219">
        <f>('1 Utsläpp'!R24/'6 FV (kvartal)'!R24)*1000</f>
        <v>1.0385096621715557</v>
      </c>
      <c r="S24" s="219">
        <f>('1 Utsläpp'!S24/'6 FV (kvartal)'!S24)*1000</f>
        <v>1.199734498589524</v>
      </c>
      <c r="T24" s="219">
        <f>('1 Utsläpp'!T24/'6 FV (kvartal)'!T24)*1000</f>
        <v>1.2418020226785167</v>
      </c>
      <c r="U24" s="219">
        <f>('1 Utsläpp'!U24/'6 FV (kvartal)'!U24)*1000</f>
        <v>1.0355648535564854</v>
      </c>
      <c r="V24" s="219">
        <f>('1 Utsläpp'!V24/'6 FV (kvartal)'!V24)*1000</f>
        <v>0.97584856396866837</v>
      </c>
      <c r="W24" s="219">
        <f>('1 Utsläpp'!W24/'6 FV (kvartal)'!W24)*1000</f>
        <v>1.1375747688961393</v>
      </c>
      <c r="X24" s="219">
        <f>('1 Utsläpp'!X24/'6 FV (kvartal)'!X24)*1000</f>
        <v>1.2103400707731062</v>
      </c>
      <c r="Y24" s="219">
        <f>('1 Utsläpp'!Y24/'6 FV (kvartal)'!Y24)*1000</f>
        <v>1.0104911778731522</v>
      </c>
      <c r="Z24" s="219">
        <f>('1 Utsläpp'!Z24/'6 FV (kvartal)'!Z24)*1000</f>
        <v>0.94651857799188177</v>
      </c>
      <c r="AA24" s="219">
        <f>('1 Utsläpp'!AA24/'6 FV (kvartal)'!AA24)*1000</f>
        <v>1.0418904403866811</v>
      </c>
      <c r="AB24" s="219">
        <f>('1 Utsläpp'!AB24/'6 FV (kvartal)'!AB24)*1000</f>
        <v>1.1090139556165639</v>
      </c>
      <c r="AC24" s="219">
        <f>('1 Utsläpp'!AC24/'6 FV (kvartal)'!AC24)*1000</f>
        <v>0.94246349613219205</v>
      </c>
      <c r="AD24" s="219">
        <f>('1 Utsläpp'!AD24/'6 FV (kvartal)'!AD24)*1000</f>
        <v>0.88985607170559333</v>
      </c>
      <c r="AE24" s="219">
        <f>('1 Utsläpp'!AE24/'6 FV (kvartal)'!AE24)*1000</f>
        <v>0.99841127991262046</v>
      </c>
      <c r="AF24" s="219">
        <f>('1 Utsläpp'!AF24/'6 FV (kvartal)'!AF24)*1000</f>
        <v>1.0197564276048714</v>
      </c>
      <c r="AG24" s="219">
        <f>('1 Utsläpp'!AG24/'6 FV (kvartal)'!AG24)*1000</f>
        <v>0.91704238052299369</v>
      </c>
      <c r="AH24" s="219">
        <f>('1 Utsläpp'!AH24/'6 FV (kvartal)'!AH24)*1000</f>
        <v>0.81968503937007875</v>
      </c>
      <c r="AI24" s="219">
        <f>('1 Utsläpp'!AI24/'6 FV (kvartal)'!AI24)*1000</f>
        <v>0.9269211336181159</v>
      </c>
      <c r="AJ24" s="219">
        <f>('1 Utsläpp'!AJ24/'6 FV (kvartal)'!AJ24)*1000</f>
        <v>0.91997605268409499</v>
      </c>
      <c r="AK24" s="219">
        <f>('1 Utsläpp'!AK24/'6 FV (kvartal)'!AK24)*1000</f>
        <v>0.83736383900407962</v>
      </c>
      <c r="AL24" s="219">
        <f>('1 Utsläpp'!AL24/'6 FV (kvartal)'!AL24)*1000</f>
        <v>0.77424459347449326</v>
      </c>
      <c r="AM24" s="219">
        <f>('1 Utsläpp'!AM24/'6 FV (kvartal)'!AM24)*1000</f>
        <v>0.91343064353254377</v>
      </c>
      <c r="AN24" s="219">
        <f>('1 Utsläpp'!AN24/'6 FV (kvartal)'!AN24)*1000</f>
        <v>0.93319247409196104</v>
      </c>
      <c r="AO24" s="219">
        <f>('1 Utsläpp'!AO24/'6 FV (kvartal)'!AO24)*1000</f>
        <v>0.84767259967023212</v>
      </c>
      <c r="AP24" s="219">
        <f>('1 Utsläpp'!AP24/'6 FV (kvartal)'!AP24)*1000</f>
        <v>0.76567954059227561</v>
      </c>
      <c r="AQ24" s="219">
        <f>('1 Utsläpp'!AQ24/'6 FV (kvartal)'!AQ24)*1000</f>
        <v>0.87082405345211589</v>
      </c>
      <c r="AR24" s="219">
        <f>('1 Utsläpp'!AR24/'6 FV (kvartal)'!AR24)*1000</f>
        <v>0.86579872283550308</v>
      </c>
      <c r="AS24" s="219">
        <f>('1 Utsläpp'!AS24/'6 FV (kvartal)'!AS24)*1000</f>
        <v>0.77585859805934687</v>
      </c>
      <c r="AT24" s="219">
        <f>('1 Utsläpp'!AT24/'6 FV (kvartal)'!AT24)*1000</f>
        <v>0.73891992551210428</v>
      </c>
      <c r="AU24" s="219">
        <f>('1 Utsläpp'!AU24/'6 FV (kvartal)'!AU24)*1000</f>
        <v>0.82082038261174095</v>
      </c>
      <c r="AV24" s="219">
        <f>('1 Utsläpp'!AV24/'6 FV (kvartal)'!AV24)*1000</f>
        <v>0.8092233009708738</v>
      </c>
      <c r="AW24" s="219">
        <f>('1 Utsläpp'!AW24/'6 FV (kvartal)'!AW24)*1000</f>
        <v>0.75629910041926152</v>
      </c>
      <c r="AX24" s="219">
        <f>('1 Utsläpp'!AX24/'6 FV (kvartal)'!AX24)*1000</f>
        <v>0.7217937084089534</v>
      </c>
      <c r="AY24" s="219">
        <f>('1 Utsläpp'!AY24/'6 FV (kvartal)'!AY24)*1000</f>
        <v>0.78607400919640902</v>
      </c>
      <c r="AZ24" s="219">
        <f>('1 Utsläpp'!AZ24/'6 FV (kvartal)'!AY24)*1000</f>
        <v>0.70374425224436177</v>
      </c>
      <c r="BA24" s="219">
        <f>('1 Utsläpp'!BA24/'6 FV (kvartal)'!AZ24)*1000</f>
        <v>0.88602718617577458</v>
      </c>
      <c r="BB24" s="219">
        <f>('1 Utsläpp'!BB24/'6 FV (kvartal)'!BA24)*1000</f>
        <v>1.4976505766766341</v>
      </c>
      <c r="BC24" s="219">
        <f>('1 Utsläpp'!BC24/'6 FV (kvartal)'!BB24)*1000</f>
        <v>0.85655842495525447</v>
      </c>
      <c r="BD24" s="219">
        <f>('1 Utsläpp'!BD24/'6 FV (kvartal)'!BD24)*1000</f>
        <v>1.5385387394620635</v>
      </c>
      <c r="BE24" s="219">
        <f>('1 Utsläpp'!BE24/'6 FV (kvartal)'!BE24)*1000</f>
        <v>1.2014279829740491</v>
      </c>
      <c r="BF24" s="219">
        <f>('1 Utsläpp'!BF24/'6 FV (kvartal)'!BF24)*1000</f>
        <v>0.72628857650670553</v>
      </c>
      <c r="BG24" s="219">
        <f>('1 Utsläpp'!BG24/'6 FV (kvartal)'!BG24)*1000</f>
        <v>0.80282439425448582</v>
      </c>
      <c r="BH24" s="219">
        <f>('1 Utsläpp'!BH24/'6 FV (kvartal)'!BI24)*1000</f>
        <v>0.54443194600674916</v>
      </c>
      <c r="BI24" s="219">
        <f>('1 Utsläpp'!BI24/'6 FV (kvartal)'!BJ24)*1000</f>
        <v>0.51082016145444675</v>
      </c>
      <c r="BJ24" s="219">
        <f>('1 Utsläpp'!BK24/'6 FV (kvartal)'!BK24)*1000</f>
        <v>0.65526942220298645</v>
      </c>
      <c r="BK24" s="219">
        <f>('1 Utsläpp'!BL24/'6 FV (kvartal)'!BL24)*1000</f>
        <v>0.67265002148278996</v>
      </c>
      <c r="BL24" s="219">
        <f>('1 Utsläpp'!BM24/'6 FV (kvartal)'!BM24)*1000</f>
        <v>0.57782883400344631</v>
      </c>
      <c r="BM24" s="219">
        <f>('1 Utsläpp'!BN24/'6 FV (kvartal)'!BN24)*1000</f>
        <v>0.49521499737808072</v>
      </c>
      <c r="BN24" s="219">
        <f>('1 Utsläpp'!BO24/'6 FV (kvartal)'!BO24)*1000</f>
        <v>0.60260855208849273</v>
      </c>
      <c r="BO24" s="219">
        <f>('1 Utsläpp'!BP24/'6 FV (kvartal)'!BP24)*1000</f>
        <v>0.8048973511475257</v>
      </c>
      <c r="BP24" s="219">
        <f>('1 Utsläpp'!BQ24/'6 FV (kvartal)'!BQ24)*1000</f>
        <v>0.70266159695817487</v>
      </c>
      <c r="BQ24" s="219">
        <f>('1 Utsläpp'!BR24/'6 FV (kvartal)'!BR24)*1000</f>
        <v>0.62329733810352184</v>
      </c>
      <c r="BR24" s="219">
        <f>('1 Utsläpp'!BS24/'6 FV (kvartal)'!BS24)*1000</f>
        <v>0.68772266922861369</v>
      </c>
      <c r="BS24" s="219">
        <f>('1 Utsläpp'!BT24/'6 FV (kvartal)'!BT24)*1000</f>
        <v>0.78987583572110787</v>
      </c>
      <c r="BT24" s="219">
        <f>('1 Utsläpp'!BU24/'6 FV (kvartal)'!BU24)*1000</f>
        <v>0.66737328235605853</v>
      </c>
      <c r="BU24" s="219">
        <f>('1 Utsläpp'!BV24/'6 FV (kvartal)'!BV24)*1000</f>
        <v>0.57766036276941912</v>
      </c>
      <c r="BV24" s="219">
        <f>('1 Utsläpp'!BW24/'6 FV (kvartal)'!BW24)*1000</f>
        <v>0.65801270806533352</v>
      </c>
      <c r="BW24" s="68"/>
    </row>
    <row r="25" spans="1:75" s="16" customFormat="1" ht="15.75" customHeight="1" x14ac:dyDescent="0.3">
      <c r="A25" s="188"/>
      <c r="B25" s="131" t="s">
        <v>122</v>
      </c>
      <c r="C25" s="116" t="s">
        <v>43</v>
      </c>
      <c r="D25" s="219">
        <f>('1 Utsläpp'!D25/'6 FV (kvartal)'!D25)*1000</f>
        <v>1.3546342751518352</v>
      </c>
      <c r="E25" s="219">
        <f>('1 Utsläpp'!E25/'6 FV (kvartal)'!E25)*1000</f>
        <v>1.1685966216934027</v>
      </c>
      <c r="F25" s="219">
        <f>('1 Utsläpp'!F25/'6 FV (kvartal)'!F25)*1000</f>
        <v>1.4436526788070729</v>
      </c>
      <c r="G25" s="219">
        <f>('1 Utsläpp'!G25/'6 FV (kvartal)'!G25)*1000</f>
        <v>1.0106075216972035</v>
      </c>
      <c r="H25" s="219">
        <f>('1 Utsläpp'!H25/'6 FV (kvartal)'!H25)*1000</f>
        <v>1.3989562191939693</v>
      </c>
      <c r="I25" s="219">
        <f>('1 Utsläpp'!I25/'6 FV (kvartal)'!I25)*1000</f>
        <v>1.2073945696129404</v>
      </c>
      <c r="J25" s="219">
        <f>('1 Utsläpp'!J25/'6 FV (kvartal)'!J25)*1000</f>
        <v>1.643221518008966</v>
      </c>
      <c r="K25" s="219">
        <f>('1 Utsläpp'!K25/'6 FV (kvartal)'!K25)*1000</f>
        <v>0.96850245190494155</v>
      </c>
      <c r="L25" s="219">
        <f>('1 Utsläpp'!L25/'6 FV (kvartal)'!L25)*1000</f>
        <v>1.3959320144887155</v>
      </c>
      <c r="M25" s="219">
        <f>('1 Utsläpp'!M25/'6 FV (kvartal)'!M25)*1000</f>
        <v>1.1084804132587172</v>
      </c>
      <c r="N25" s="219">
        <f>('1 Utsläpp'!N25/'6 FV (kvartal)'!N25)*1000</f>
        <v>1.3115365489806068</v>
      </c>
      <c r="O25" s="219">
        <f>('1 Utsläpp'!O25/'6 FV (kvartal)'!O25)*1000</f>
        <v>0.88785046728971961</v>
      </c>
      <c r="P25" s="219">
        <f>('1 Utsläpp'!P25/'6 FV (kvartal)'!P25)*1000</f>
        <v>1.183300395256917</v>
      </c>
      <c r="Q25" s="219">
        <f>('1 Utsläpp'!Q25/'6 FV (kvartal)'!Q25)*1000</f>
        <v>1.0531211244315832</v>
      </c>
      <c r="R25" s="219">
        <f>('1 Utsläpp'!R25/'6 FV (kvartal)'!R25)*1000</f>
        <v>1.2992477368353945</v>
      </c>
      <c r="S25" s="219">
        <f>('1 Utsläpp'!S25/'6 FV (kvartal)'!S25)*1000</f>
        <v>0.85699077359829667</v>
      </c>
      <c r="T25" s="219">
        <f>('1 Utsläpp'!T25/'6 FV (kvartal)'!T25)*1000</f>
        <v>1.1169195460920567</v>
      </c>
      <c r="U25" s="219">
        <f>('1 Utsläpp'!U25/'6 FV (kvartal)'!U25)*1000</f>
        <v>0.89434889434889431</v>
      </c>
      <c r="V25" s="219">
        <f>('1 Utsläpp'!V25/'6 FV (kvartal)'!V25)*1000</f>
        <v>1.0750813575081357</v>
      </c>
      <c r="W25" s="219">
        <f>('1 Utsläpp'!W25/'6 FV (kvartal)'!W25)*1000</f>
        <v>0.73019202840083919</v>
      </c>
      <c r="X25" s="219">
        <f>('1 Utsläpp'!X25/'6 FV (kvartal)'!X25)*1000</f>
        <v>0.95659353621137044</v>
      </c>
      <c r="Y25" s="219">
        <f>('1 Utsläpp'!Y25/'6 FV (kvartal)'!Y25)*1000</f>
        <v>0.89811087023846392</v>
      </c>
      <c r="Z25" s="219">
        <f>('1 Utsläpp'!Z25/'6 FV (kvartal)'!Z25)*1000</f>
        <v>0.9941322500564207</v>
      </c>
      <c r="AA25" s="219">
        <f>('1 Utsläpp'!AA25/'6 FV (kvartal)'!AA25)*1000</f>
        <v>0.69555015503226358</v>
      </c>
      <c r="AB25" s="219">
        <f>('1 Utsläpp'!AB25/'6 FV (kvartal)'!AB25)*1000</f>
        <v>0.93252279635258362</v>
      </c>
      <c r="AC25" s="219">
        <f>('1 Utsläpp'!AC25/'6 FV (kvartal)'!AC25)*1000</f>
        <v>0.81529795434331453</v>
      </c>
      <c r="AD25" s="219">
        <f>('1 Utsläpp'!AD25/'6 FV (kvartal)'!AD25)*1000</f>
        <v>0.86049141564716758</v>
      </c>
      <c r="AE25" s="219">
        <f>('1 Utsläpp'!AE25/'6 FV (kvartal)'!AE25)*1000</f>
        <v>0.61628085236854202</v>
      </c>
      <c r="AF25" s="219">
        <f>('1 Utsläpp'!AF25/'6 FV (kvartal)'!AF25)*1000</f>
        <v>0.82817826032066655</v>
      </c>
      <c r="AG25" s="219">
        <f>('1 Utsläpp'!AG25/'6 FV (kvartal)'!AG25)*1000</f>
        <v>0.66715744915800135</v>
      </c>
      <c r="AH25" s="219">
        <f>('1 Utsläpp'!AH25/'6 FV (kvartal)'!AH25)*1000</f>
        <v>0.72035969113478637</v>
      </c>
      <c r="AI25" s="219">
        <f>('1 Utsläpp'!AI25/'6 FV (kvartal)'!AI25)*1000</f>
        <v>0.50917531007470807</v>
      </c>
      <c r="AJ25" s="219">
        <f>('1 Utsläpp'!AJ25/'6 FV (kvartal)'!AJ25)*1000</f>
        <v>0.70575461454940269</v>
      </c>
      <c r="AK25" s="219">
        <f>('1 Utsläpp'!AK25/'6 FV (kvartal)'!AK25)*1000</f>
        <v>0.58807757619090173</v>
      </c>
      <c r="AL25" s="219">
        <f>('1 Utsläpp'!AL25/'6 FV (kvartal)'!AL25)*1000</f>
        <v>0.67156036107529005</v>
      </c>
      <c r="AM25" s="219">
        <f>('1 Utsläpp'!AM25/'6 FV (kvartal)'!AM25)*1000</f>
        <v>0.41155188008786664</v>
      </c>
      <c r="AN25" s="219">
        <f>('1 Utsläpp'!AN25/'6 FV (kvartal)'!AN25)*1000</f>
        <v>0.58984910836762683</v>
      </c>
      <c r="AO25" s="219">
        <f>('1 Utsläpp'!AO25/'6 FV (kvartal)'!AO25)*1000</f>
        <v>0.48452737464485907</v>
      </c>
      <c r="AP25" s="219">
        <f>('1 Utsläpp'!AP25/'6 FV (kvartal)'!AP25)*1000</f>
        <v>0.51321056845476376</v>
      </c>
      <c r="AQ25" s="219">
        <f>('1 Utsläpp'!AQ25/'6 FV (kvartal)'!AQ25)*1000</f>
        <v>0.36038215019954045</v>
      </c>
      <c r="AR25" s="219">
        <f>('1 Utsläpp'!AR25/'6 FV (kvartal)'!AR25)*1000</f>
        <v>0.46103377959038921</v>
      </c>
      <c r="AS25" s="219">
        <f>('1 Utsläpp'!AS25/'6 FV (kvartal)'!AS25)*1000</f>
        <v>0.44391656150248687</v>
      </c>
      <c r="AT25" s="219">
        <f>('1 Utsläpp'!AT25/'6 FV (kvartal)'!AT25)*1000</f>
        <v>0.46564195298372513</v>
      </c>
      <c r="AU25" s="219">
        <f>('1 Utsläpp'!AU25/'6 FV (kvartal)'!AU25)*1000</f>
        <v>0.32204836415362731</v>
      </c>
      <c r="AV25" s="219">
        <f>('1 Utsläpp'!AV25/'6 FV (kvartal)'!AV25)*1000</f>
        <v>0.38940564401702665</v>
      </c>
      <c r="AW25" s="219">
        <f>('1 Utsläpp'!AW25/'6 FV (kvartal)'!AW25)*1000</f>
        <v>0.39185926181441877</v>
      </c>
      <c r="AX25" s="219">
        <f>('1 Utsläpp'!AX25/'6 FV (kvartal)'!AX25)*1000</f>
        <v>0.37995986795261827</v>
      </c>
      <c r="AY25" s="219">
        <f>('1 Utsläpp'!AY25/'6 FV (kvartal)'!AY25)*1000</f>
        <v>0.2727826882048156</v>
      </c>
      <c r="AZ25" s="219">
        <f>('1 Utsläpp'!AZ25/'6 FV (kvartal)'!AY25)*1000</f>
        <v>0.24789190287513971</v>
      </c>
      <c r="BA25" s="219">
        <f>('1 Utsläpp'!BA25/'6 FV (kvartal)'!AZ25)*1000</f>
        <v>0.43712991988854055</v>
      </c>
      <c r="BB25" s="219">
        <f>('1 Utsläpp'!BB25/'6 FV (kvartal)'!BA25)*1000</f>
        <v>0.35601622352411</v>
      </c>
      <c r="BC25" s="219">
        <f>('1 Utsläpp'!BC25/'6 FV (kvartal)'!BB25)*1000</f>
        <v>0.3162302356102743</v>
      </c>
      <c r="BD25" s="219">
        <f>('1 Utsläpp'!BD25/'6 FV (kvartal)'!BD25)*1000</f>
        <v>0.29507759941384132</v>
      </c>
      <c r="BE25" s="219">
        <f>('1 Utsläpp'!BE25/'6 FV (kvartal)'!BE25)*1000</f>
        <v>0.28350376021208679</v>
      </c>
      <c r="BF25" s="219">
        <f>('1 Utsläpp'!BF25/'6 FV (kvartal)'!BF25)*1000</f>
        <v>0.29695982627578715</v>
      </c>
      <c r="BG25" s="219">
        <f>('1 Utsläpp'!BG25/'6 FV (kvartal)'!BG25)*1000</f>
        <v>0.19678357847098757</v>
      </c>
      <c r="BH25" s="219">
        <f>('1 Utsläpp'!BH25/'6 FV (kvartal)'!BI25)*1000</f>
        <v>0.23148148148148148</v>
      </c>
      <c r="BI25" s="219">
        <f>('1 Utsläpp'!BI25/'6 FV (kvartal)'!BJ25)*1000</f>
        <v>0.27012554292854168</v>
      </c>
      <c r="BJ25" s="219">
        <f>('1 Utsläpp'!BK25/'6 FV (kvartal)'!BK25)*1000</f>
        <v>0.20715981565104047</v>
      </c>
      <c r="BK25" s="219">
        <f>('1 Utsläpp'!BL25/'6 FV (kvartal)'!BL25)*1000</f>
        <v>0.31688166012338753</v>
      </c>
      <c r="BL25" s="219">
        <f>('1 Utsläpp'!BM25/'6 FV (kvartal)'!BM25)*1000</f>
        <v>0.29491098723251213</v>
      </c>
      <c r="BM25" s="219">
        <f>('1 Utsläpp'!BN25/'6 FV (kvartal)'!BN25)*1000</f>
        <v>0.28212450028555114</v>
      </c>
      <c r="BN25" s="219">
        <f>('1 Utsläpp'!BO25/'6 FV (kvartal)'!BO25)*1000</f>
        <v>0.24998667448430256</v>
      </c>
      <c r="BO25" s="219">
        <f>('1 Utsläpp'!BP25/'6 FV (kvartal)'!BP25)*1000</f>
        <v>0.25886864813039312</v>
      </c>
      <c r="BP25" s="219">
        <f>('1 Utsläpp'!BQ25/'6 FV (kvartal)'!BQ25)*1000</f>
        <v>0.31334549801799538</v>
      </c>
      <c r="BQ25" s="219">
        <f>('1 Utsläpp'!BR25/'6 FV (kvartal)'!BR25)*1000</f>
        <v>0.29022117435724715</v>
      </c>
      <c r="BR25" s="219">
        <f>('1 Utsläpp'!BS25/'6 FV (kvartal)'!BS25)*1000</f>
        <v>0.18284388253180764</v>
      </c>
      <c r="BS25" s="219">
        <f>('1 Utsläpp'!BT25/'6 FV (kvartal)'!BT25)*1000</f>
        <v>0.2035471420694725</v>
      </c>
      <c r="BT25" s="219">
        <f>('1 Utsläpp'!BU25/'6 FV (kvartal)'!BU25)*1000</f>
        <v>0.20802506745582733</v>
      </c>
      <c r="BU25" s="219">
        <f>('1 Utsläpp'!BV25/'6 FV (kvartal)'!BV25)*1000</f>
        <v>0.23573379330171049</v>
      </c>
      <c r="BV25" s="219">
        <f>('1 Utsläpp'!BW25/'6 FV (kvartal)'!BW25)*1000</f>
        <v>0.14634619112231051</v>
      </c>
      <c r="BW25" s="68"/>
    </row>
    <row r="26" spans="1:75" s="16" customFormat="1" ht="15.75" customHeight="1" x14ac:dyDescent="0.3">
      <c r="A26" s="188"/>
      <c r="B26" s="131" t="s">
        <v>123</v>
      </c>
      <c r="C26" s="116" t="s">
        <v>12</v>
      </c>
      <c r="D26" s="219">
        <f>('1 Utsläpp'!D26/'6 FV (kvartal)'!D26)*1000</f>
        <v>1.2492830102099346</v>
      </c>
      <c r="E26" s="219">
        <f>('1 Utsläpp'!E26/'6 FV (kvartal)'!E26)*1000</f>
        <v>1.2048327553417608</v>
      </c>
      <c r="F26" s="219">
        <f>('1 Utsläpp'!F26/'6 FV (kvartal)'!F26)*1000</f>
        <v>1.081459162810718</v>
      </c>
      <c r="G26" s="219">
        <f>('1 Utsläpp'!G26/'6 FV (kvartal)'!G26)*1000</f>
        <v>1.0681341719077568</v>
      </c>
      <c r="H26" s="219">
        <f>('1 Utsläpp'!H26/'6 FV (kvartal)'!H26)*1000</f>
        <v>0.89199871808567455</v>
      </c>
      <c r="I26" s="219">
        <f>('1 Utsläpp'!I26/'6 FV (kvartal)'!I26)*1000</f>
        <v>0.88085019415491506</v>
      </c>
      <c r="J26" s="219">
        <f>('1 Utsläpp'!J26/'6 FV (kvartal)'!J26)*1000</f>
        <v>0.87280248190279208</v>
      </c>
      <c r="K26" s="219">
        <f>('1 Utsläpp'!K26/'6 FV (kvartal)'!K26)*1000</f>
        <v>0.93204458033336612</v>
      </c>
      <c r="L26" s="219">
        <f>('1 Utsläpp'!L26/'6 FV (kvartal)'!L26)*1000</f>
        <v>0.90707518645434382</v>
      </c>
      <c r="M26" s="219">
        <f>('1 Utsläpp'!M26/'6 FV (kvartal)'!M26)*1000</f>
        <v>0.7969968235633843</v>
      </c>
      <c r="N26" s="219">
        <f>('1 Utsläpp'!N26/'6 FV (kvartal)'!N26)*1000</f>
        <v>0.75475358944509119</v>
      </c>
      <c r="O26" s="219">
        <f>('1 Utsläpp'!O26/'6 FV (kvartal)'!O26)*1000</f>
        <v>0.92607472880674979</v>
      </c>
      <c r="P26" s="219">
        <f>('1 Utsläpp'!P26/'6 FV (kvartal)'!P26)*1000</f>
        <v>0.97828313870108596</v>
      </c>
      <c r="Q26" s="219">
        <f>('1 Utsläpp'!Q26/'6 FV (kvartal)'!Q26)*1000</f>
        <v>0.87350306933682198</v>
      </c>
      <c r="R26" s="219">
        <f>('1 Utsläpp'!R26/'6 FV (kvartal)'!R26)*1000</f>
        <v>0.80893603998775876</v>
      </c>
      <c r="S26" s="219">
        <f>('1 Utsläpp'!S26/'6 FV (kvartal)'!S26)*1000</f>
        <v>0.90103555033628691</v>
      </c>
      <c r="T26" s="219">
        <f>('1 Utsläpp'!T26/'6 FV (kvartal)'!T26)*1000</f>
        <v>0.76130813336164793</v>
      </c>
      <c r="U26" s="219">
        <f>('1 Utsläpp'!U26/'6 FV (kvartal)'!U26)*1000</f>
        <v>0.63473633284954034</v>
      </c>
      <c r="V26" s="219">
        <f>('1 Utsläpp'!V26/'6 FV (kvartal)'!V26)*1000</f>
        <v>0.61236564441376584</v>
      </c>
      <c r="W26" s="219">
        <f>('1 Utsläpp'!W26/'6 FV (kvartal)'!W26)*1000</f>
        <v>0.69633951256234128</v>
      </c>
      <c r="X26" s="219">
        <f>('1 Utsläpp'!X26/'6 FV (kvartal)'!X26)*1000</f>
        <v>0.7307102708226878</v>
      </c>
      <c r="Y26" s="219">
        <f>('1 Utsläpp'!Y26/'6 FV (kvartal)'!Y26)*1000</f>
        <v>0.63670411985018727</v>
      </c>
      <c r="Z26" s="219">
        <f>('1 Utsläpp'!Z26/'6 FV (kvartal)'!Z26)*1000</f>
        <v>0.58800623052959511</v>
      </c>
      <c r="AA26" s="219">
        <f>('1 Utsläpp'!AA26/'6 FV (kvartal)'!AA26)*1000</f>
        <v>0.64339493497604383</v>
      </c>
      <c r="AB26" s="219">
        <f>('1 Utsläpp'!AB26/'6 FV (kvartal)'!AB26)*1000</f>
        <v>0.69025641025641027</v>
      </c>
      <c r="AC26" s="219">
        <f>('1 Utsläpp'!AC26/'6 FV (kvartal)'!AC26)*1000</f>
        <v>0.56239331596442366</v>
      </c>
      <c r="AD26" s="219">
        <f>('1 Utsläpp'!AD26/'6 FV (kvartal)'!AD26)*1000</f>
        <v>0.53097345132743368</v>
      </c>
      <c r="AE26" s="219">
        <f>('1 Utsläpp'!AE26/'6 FV (kvartal)'!AE26)*1000</f>
        <v>0.56023884791008083</v>
      </c>
      <c r="AF26" s="219">
        <f>('1 Utsläpp'!AF26/'6 FV (kvartal)'!AF26)*1000</f>
        <v>0.33866499865963723</v>
      </c>
      <c r="AG26" s="219">
        <f>('1 Utsläpp'!AG26/'6 FV (kvartal)'!AG26)*1000</f>
        <v>0.34953482305886441</v>
      </c>
      <c r="AH26" s="219">
        <f>('1 Utsläpp'!AH26/'6 FV (kvartal)'!AH26)*1000</f>
        <v>0.3421007392126526</v>
      </c>
      <c r="AI26" s="219">
        <f>('1 Utsläpp'!AI26/'6 FV (kvartal)'!AI26)*1000</f>
        <v>0.31230577998756992</v>
      </c>
      <c r="AJ26" s="219">
        <f>('1 Utsläpp'!AJ26/'6 FV (kvartal)'!AJ26)*1000</f>
        <v>0.3004515456755818</v>
      </c>
      <c r="AK26" s="219">
        <f>('1 Utsläpp'!AK26/'6 FV (kvartal)'!AK26)*1000</f>
        <v>0.29789902790843525</v>
      </c>
      <c r="AL26" s="219">
        <f>('1 Utsläpp'!AL26/'6 FV (kvartal)'!AL26)*1000</f>
        <v>0.30596956076019244</v>
      </c>
      <c r="AM26" s="219">
        <f>('1 Utsläpp'!AM26/'6 FV (kvartal)'!AM26)*1000</f>
        <v>0.30248694160754658</v>
      </c>
      <c r="AN26" s="219">
        <f>('1 Utsläpp'!AN26/'6 FV (kvartal)'!AN26)*1000</f>
        <v>0.26836046050019852</v>
      </c>
      <c r="AO26" s="219">
        <f>('1 Utsläpp'!AO26/'6 FV (kvartal)'!AO26)*1000</f>
        <v>0.27582598295709376</v>
      </c>
      <c r="AP26" s="219">
        <f>('1 Utsläpp'!AP26/'6 FV (kvartal)'!AP26)*1000</f>
        <v>0.27967257844474763</v>
      </c>
      <c r="AQ26" s="219">
        <f>('1 Utsläpp'!AQ26/'6 FV (kvartal)'!AQ26)*1000</f>
        <v>0.28214146150840175</v>
      </c>
      <c r="AR26" s="219">
        <f>('1 Utsläpp'!AR26/'6 FV (kvartal)'!AR26)*1000</f>
        <v>0.28047933310177148</v>
      </c>
      <c r="AS26" s="219">
        <f>('1 Utsläpp'!AS26/'6 FV (kvartal)'!AS26)*1000</f>
        <v>0.26462294844913603</v>
      </c>
      <c r="AT26" s="219">
        <f>('1 Utsläpp'!AT26/'6 FV (kvartal)'!AT26)*1000</f>
        <v>0.28664901074933791</v>
      </c>
      <c r="AU26" s="219">
        <f>('1 Utsläpp'!AU26/'6 FV (kvartal)'!AU26)*1000</f>
        <v>0.26822558459422285</v>
      </c>
      <c r="AV26" s="219">
        <f>('1 Utsläpp'!AV26/'6 FV (kvartal)'!AV26)*1000</f>
        <v>0.24445340863251308</v>
      </c>
      <c r="AW26" s="219">
        <f>('1 Utsläpp'!AW26/'6 FV (kvartal)'!AW26)*1000</f>
        <v>0.2335080672612159</v>
      </c>
      <c r="AX26" s="219">
        <f>('1 Utsläpp'!AX26/'6 FV (kvartal)'!AX26)*1000</f>
        <v>0.23088215667956757</v>
      </c>
      <c r="AY26" s="219">
        <f>('1 Utsläpp'!AY26/'6 FV (kvartal)'!AY26)*1000</f>
        <v>0.18920006900914371</v>
      </c>
      <c r="AZ26" s="219">
        <f>('1 Utsläpp'!AZ26/'6 FV (kvartal)'!AY26)*1000</f>
        <v>0.17999884984760481</v>
      </c>
      <c r="BA26" s="219">
        <f>('1 Utsläpp'!BA26/'6 FV (kvartal)'!AZ26)*1000</f>
        <v>0.2026635784597568</v>
      </c>
      <c r="BB26" s="219">
        <f>('1 Utsläpp'!BB26/'6 FV (kvartal)'!BA26)*1000</f>
        <v>0.2168457628209253</v>
      </c>
      <c r="BC26" s="219">
        <f>('1 Utsläpp'!BC26/'6 FV (kvartal)'!BB26)*1000</f>
        <v>0.22613065326633167</v>
      </c>
      <c r="BD26" s="219">
        <f>('1 Utsläpp'!BD26/'6 FV (kvartal)'!BD26)*1000</f>
        <v>0.21946368561827037</v>
      </c>
      <c r="BE26" s="219">
        <f>('1 Utsläpp'!BE26/'6 FV (kvartal)'!BE26)*1000</f>
        <v>0.21166509877704609</v>
      </c>
      <c r="BF26" s="219">
        <f>('1 Utsläpp'!BF26/'6 FV (kvartal)'!BF26)*1000</f>
        <v>0.23348813209494326</v>
      </c>
      <c r="BG26" s="219">
        <f>('1 Utsläpp'!BG26/'6 FV (kvartal)'!BG26)*1000</f>
        <v>0.22609267170555372</v>
      </c>
      <c r="BH26" s="219">
        <f>('1 Utsläpp'!BH26/'6 FV (kvartal)'!BI26)*1000</f>
        <v>0.27514407882506042</v>
      </c>
      <c r="BI26" s="219">
        <f>('1 Utsläpp'!BI26/'6 FV (kvartal)'!BJ26)*1000</f>
        <v>0.28056676362953925</v>
      </c>
      <c r="BJ26" s="219">
        <f>('1 Utsläpp'!BK26/'6 FV (kvartal)'!BK26)*1000</f>
        <v>0.28126152711176688</v>
      </c>
      <c r="BK26" s="219">
        <f>('1 Utsläpp'!BL26/'6 FV (kvartal)'!BL26)*1000</f>
        <v>0.21135162774842339</v>
      </c>
      <c r="BL26" s="219">
        <f>('1 Utsläpp'!BM26/'6 FV (kvartal)'!BM26)*1000</f>
        <v>0.20347704061744756</v>
      </c>
      <c r="BM26" s="219">
        <f>('1 Utsläpp'!BN26/'6 FV (kvartal)'!BN26)*1000</f>
        <v>0.1767384950037387</v>
      </c>
      <c r="BN26" s="219">
        <f>('1 Utsläpp'!BO26/'6 FV (kvartal)'!BO26)*1000</f>
        <v>0.18562657999277715</v>
      </c>
      <c r="BO26" s="219">
        <f>('1 Utsläpp'!BP26/'6 FV (kvartal)'!BP26)*1000</f>
        <v>0.26666666666666666</v>
      </c>
      <c r="BP26" s="219">
        <f>('1 Utsläpp'!BQ26/'6 FV (kvartal)'!BQ26)*1000</f>
        <v>0.25256688900547103</v>
      </c>
      <c r="BQ26" s="219">
        <f>('1 Utsläpp'!BR26/'6 FV (kvartal)'!BR26)*1000</f>
        <v>0.22521339461588971</v>
      </c>
      <c r="BR26" s="219">
        <f>('1 Utsläpp'!BS26/'6 FV (kvartal)'!BS26)*1000</f>
        <v>0.22452015015227705</v>
      </c>
      <c r="BS26" s="219">
        <f>('1 Utsläpp'!BT26/'6 FV (kvartal)'!BT26)*1000</f>
        <v>0.24028548770816813</v>
      </c>
      <c r="BT26" s="219">
        <f>('1 Utsläpp'!BU26/'6 FV (kvartal)'!BU26)*1000</f>
        <v>0.21691973969631237</v>
      </c>
      <c r="BU26" s="219">
        <f>('1 Utsläpp'!BV26/'6 FV (kvartal)'!BV26)*1000</f>
        <v>0.208644783880403</v>
      </c>
      <c r="BV26" s="219">
        <f>('1 Utsläpp'!BW26/'6 FV (kvartal)'!BW26)*1000</f>
        <v>0.24637218944346995</v>
      </c>
      <c r="BW26" s="68"/>
    </row>
    <row r="27" spans="1:75" s="16" customFormat="1" ht="15.75" customHeight="1" x14ac:dyDescent="0.3">
      <c r="A27" s="188"/>
      <c r="B27" s="131" t="s">
        <v>124</v>
      </c>
      <c r="C27" s="116" t="s">
        <v>13</v>
      </c>
      <c r="D27" s="219">
        <f>('1 Utsläpp'!D27/'6 FV (kvartal)'!D27)*1000</f>
        <v>0.76238703098076455</v>
      </c>
      <c r="E27" s="219">
        <f>('1 Utsläpp'!E27/'6 FV (kvartal)'!E27)*1000</f>
        <v>0.82927493784695039</v>
      </c>
      <c r="F27" s="219">
        <f>('1 Utsläpp'!F27/'6 FV (kvartal)'!F27)*1000</f>
        <v>1.0835584289066997</v>
      </c>
      <c r="G27" s="219">
        <f>('1 Utsläpp'!G27/'6 FV (kvartal)'!G27)*1000</f>
        <v>0.71243320938662003</v>
      </c>
      <c r="H27" s="219">
        <f>('1 Utsläpp'!H27/'6 FV (kvartal)'!H27)*1000</f>
        <v>0.7550920758928571</v>
      </c>
      <c r="I27" s="219">
        <f>('1 Utsläpp'!I27/'6 FV (kvartal)'!I27)*1000</f>
        <v>0.81226002912749895</v>
      </c>
      <c r="J27" s="219">
        <f>('1 Utsläpp'!J27/'6 FV (kvartal)'!J27)*1000</f>
        <v>1.0612728503723763</v>
      </c>
      <c r="K27" s="219">
        <f>('1 Utsläpp'!K27/'6 FV (kvartal)'!K27)*1000</f>
        <v>0.6447814751478792</v>
      </c>
      <c r="L27" s="219">
        <f>('1 Utsläpp'!L27/'6 FV (kvartal)'!L27)*1000</f>
        <v>0.62665941588560825</v>
      </c>
      <c r="M27" s="219">
        <f>('1 Utsläpp'!M27/'6 FV (kvartal)'!M27)*1000</f>
        <v>0.61485280367211637</v>
      </c>
      <c r="N27" s="219">
        <f>('1 Utsläpp'!N27/'6 FV (kvartal)'!N27)*1000</f>
        <v>0.76391724513406833</v>
      </c>
      <c r="O27" s="219">
        <f>('1 Utsläpp'!O27/'6 FV (kvartal)'!O27)*1000</f>
        <v>0.55449680198407514</v>
      </c>
      <c r="P27" s="219">
        <f>('1 Utsläpp'!P27/'6 FV (kvartal)'!P27)*1000</f>
        <v>0.5054039157420499</v>
      </c>
      <c r="Q27" s="219">
        <f>('1 Utsläpp'!Q27/'6 FV (kvartal)'!Q27)*1000</f>
        <v>0.61876247504990012</v>
      </c>
      <c r="R27" s="219">
        <f>('1 Utsläpp'!R27/'6 FV (kvartal)'!R27)*1000</f>
        <v>0.73978400921228715</v>
      </c>
      <c r="S27" s="219">
        <f>('1 Utsläpp'!S27/'6 FV (kvartal)'!S27)*1000</f>
        <v>0.58999812699007304</v>
      </c>
      <c r="T27" s="219">
        <f>('1 Utsläpp'!T27/'6 FV (kvartal)'!T27)*1000</f>
        <v>0.54659872469579251</v>
      </c>
      <c r="U27" s="219">
        <f>('1 Utsläpp'!U27/'6 FV (kvartal)'!U27)*1000</f>
        <v>0.56066250368504278</v>
      </c>
      <c r="V27" s="219">
        <f>('1 Utsläpp'!V27/'6 FV (kvartal)'!V27)*1000</f>
        <v>0.63152571615551656</v>
      </c>
      <c r="W27" s="219">
        <f>('1 Utsläpp'!W27/'6 FV (kvartal)'!W27)*1000</f>
        <v>0.47997532504507923</v>
      </c>
      <c r="X27" s="219">
        <f>('1 Utsläpp'!X27/'6 FV (kvartal)'!X27)*1000</f>
        <v>0.47628834198222264</v>
      </c>
      <c r="Y27" s="219">
        <f>('1 Utsläpp'!Y27/'6 FV (kvartal)'!Y27)*1000</f>
        <v>0.50898352193766139</v>
      </c>
      <c r="Z27" s="219">
        <f>('1 Utsläpp'!Z27/'6 FV (kvartal)'!Z27)*1000</f>
        <v>0.64425424095417616</v>
      </c>
      <c r="AA27" s="219">
        <f>('1 Utsläpp'!AA27/'6 FV (kvartal)'!AA27)*1000</f>
        <v>0.37245876486382817</v>
      </c>
      <c r="AB27" s="219">
        <f>('1 Utsläpp'!AB27/'6 FV (kvartal)'!AB27)*1000</f>
        <v>0.42676723817085577</v>
      </c>
      <c r="AC27" s="219">
        <f>('1 Utsläpp'!AC27/'6 FV (kvartal)'!AC27)*1000</f>
        <v>0.42075736325385693</v>
      </c>
      <c r="AD27" s="219">
        <f>('1 Utsläpp'!AD27/'6 FV (kvartal)'!AD27)*1000</f>
        <v>0.5177518738830057</v>
      </c>
      <c r="AE27" s="219">
        <f>('1 Utsläpp'!AE27/'6 FV (kvartal)'!AE27)*1000</f>
        <v>0.36615439247173942</v>
      </c>
      <c r="AF27" s="219">
        <f>('1 Utsläpp'!AF27/'6 FV (kvartal)'!AF27)*1000</f>
        <v>0.3238292327738177</v>
      </c>
      <c r="AG27" s="219">
        <f>('1 Utsläpp'!AG27/'6 FV (kvartal)'!AG27)*1000</f>
        <v>0.34221163962567142</v>
      </c>
      <c r="AH27" s="219">
        <f>('1 Utsläpp'!AH27/'6 FV (kvartal)'!AH27)*1000</f>
        <v>0.45886578542282602</v>
      </c>
      <c r="AI27" s="219">
        <f>('1 Utsläpp'!AI27/'6 FV (kvartal)'!AI27)*1000</f>
        <v>0.28888711352560514</v>
      </c>
      <c r="AJ27" s="219">
        <f>('1 Utsläpp'!AJ27/'6 FV (kvartal)'!AJ27)*1000</f>
        <v>0.29604515493597999</v>
      </c>
      <c r="AK27" s="219">
        <f>('1 Utsläpp'!AK27/'6 FV (kvartal)'!AK27)*1000</f>
        <v>0.33823899127811402</v>
      </c>
      <c r="AL27" s="219">
        <f>('1 Utsläpp'!AL27/'6 FV (kvartal)'!AL27)*1000</f>
        <v>0.4594587688140444</v>
      </c>
      <c r="AM27" s="219">
        <f>('1 Utsläpp'!AM27/'6 FV (kvartal)'!AM27)*1000</f>
        <v>0.35400425963069415</v>
      </c>
      <c r="AN27" s="219">
        <f>('1 Utsläpp'!AN27/'6 FV (kvartal)'!AN27)*1000</f>
        <v>0.30370327080045972</v>
      </c>
      <c r="AO27" s="219">
        <f>('1 Utsläpp'!AO27/'6 FV (kvartal)'!AO27)*1000</f>
        <v>0.44422432185309357</v>
      </c>
      <c r="AP27" s="219">
        <f>('1 Utsläpp'!AP27/'6 FV (kvartal)'!AP27)*1000</f>
        <v>0.57966268216800398</v>
      </c>
      <c r="AQ27" s="219">
        <f>('1 Utsläpp'!AQ27/'6 FV (kvartal)'!AQ27)*1000</f>
        <v>0.38447319778188543</v>
      </c>
      <c r="AR27" s="219">
        <f>('1 Utsläpp'!AR27/'6 FV (kvartal)'!AR27)*1000</f>
        <v>0.29559986454992726</v>
      </c>
      <c r="AS27" s="219">
        <f>('1 Utsläpp'!AS27/'6 FV (kvartal)'!AS27)*1000</f>
        <v>0.33602336181211895</v>
      </c>
      <c r="AT27" s="219">
        <f>('1 Utsläpp'!AT27/'6 FV (kvartal)'!AT27)*1000</f>
        <v>0.39165250067102092</v>
      </c>
      <c r="AU27" s="219">
        <f>('1 Utsläpp'!AU27/'6 FV (kvartal)'!AU27)*1000</f>
        <v>0.26933667083854818</v>
      </c>
      <c r="AV27" s="219">
        <f>('1 Utsläpp'!AV27/'6 FV (kvartal)'!AV27)*1000</f>
        <v>0.23198902061940904</v>
      </c>
      <c r="AW27" s="219">
        <f>('1 Utsläpp'!AW27/'6 FV (kvartal)'!AW27)*1000</f>
        <v>0.27395397845076647</v>
      </c>
      <c r="AX27" s="219">
        <f>('1 Utsläpp'!AX27/'6 FV (kvartal)'!AX27)*1000</f>
        <v>0.31689738016245284</v>
      </c>
      <c r="AY27" s="219">
        <f>('1 Utsläpp'!AY27/'6 FV (kvartal)'!AY27)*1000</f>
        <v>0.24516025383564946</v>
      </c>
      <c r="AZ27" s="219">
        <f>('1 Utsläpp'!AZ27/'6 FV (kvartal)'!AY27)*1000</f>
        <v>0.20917342758454494</v>
      </c>
      <c r="BA27" s="219">
        <f>('1 Utsläpp'!BA27/'6 FV (kvartal)'!AZ27)*1000</f>
        <v>0.18533139414086849</v>
      </c>
      <c r="BB27" s="219">
        <f>('1 Utsläpp'!BB27/'6 FV (kvartal)'!BA27)*1000</f>
        <v>0.24411248385280382</v>
      </c>
      <c r="BC27" s="219">
        <f>('1 Utsläpp'!BC27/'6 FV (kvartal)'!BB27)*1000</f>
        <v>0.26153280291151249</v>
      </c>
      <c r="BD27" s="219">
        <f>('1 Utsläpp'!BD27/'6 FV (kvartal)'!BD27)*1000</f>
        <v>0.15074769243171346</v>
      </c>
      <c r="BE27" s="219">
        <f>('1 Utsläpp'!BE27/'6 FV (kvartal)'!BE27)*1000</f>
        <v>0.16349961397653975</v>
      </c>
      <c r="BF27" s="219">
        <f>('1 Utsläpp'!BF27/'6 FV (kvartal)'!BF27)*1000</f>
        <v>0.23157575859573537</v>
      </c>
      <c r="BG27" s="219">
        <f>('1 Utsläpp'!BG27/'6 FV (kvartal)'!BG27)*1000</f>
        <v>0.1627630011909488</v>
      </c>
      <c r="BH27" s="219">
        <f>('1 Utsläpp'!BH27/'6 FV (kvartal)'!BI27)*1000</f>
        <v>0.13867901879651467</v>
      </c>
      <c r="BI27" s="219">
        <f>('1 Utsläpp'!BI27/'6 FV (kvartal)'!BJ27)*1000</f>
        <v>0.16315578447398452</v>
      </c>
      <c r="BJ27" s="219">
        <f>('1 Utsläpp'!BK27/'6 FV (kvartal)'!BK27)*1000</f>
        <v>0.12400438784756999</v>
      </c>
      <c r="BK27" s="219">
        <f>('1 Utsläpp'!BL27/'6 FV (kvartal)'!BL27)*1000</f>
        <v>0.11614493209585233</v>
      </c>
      <c r="BL27" s="219">
        <f>('1 Utsläpp'!BM27/'6 FV (kvartal)'!BM27)*1000</f>
        <v>0.14431365554961062</v>
      </c>
      <c r="BM27" s="219">
        <f>('1 Utsläpp'!BN27/'6 FV (kvartal)'!BN27)*1000</f>
        <v>0.16171126527915425</v>
      </c>
      <c r="BN27" s="219">
        <f>('1 Utsläpp'!BO27/'6 FV (kvartal)'!BO27)*1000</f>
        <v>0.11888727724823871</v>
      </c>
      <c r="BO27" s="219">
        <f>('1 Utsläpp'!BP27/'6 FV (kvartal)'!BP27)*1000</f>
        <v>0.12270711550090707</v>
      </c>
      <c r="BP27" s="219">
        <f>('1 Utsläpp'!BQ27/'6 FV (kvartal)'!BQ27)*1000</f>
        <v>0.11619974031118643</v>
      </c>
      <c r="BQ27" s="219">
        <f>('1 Utsläpp'!BR27/'6 FV (kvartal)'!BR27)*1000</f>
        <v>0.13592377365036493</v>
      </c>
      <c r="BR27" s="219">
        <f>('1 Utsläpp'!BS27/'6 FV (kvartal)'!BS27)*1000</f>
        <v>0.10715665176847101</v>
      </c>
      <c r="BS27" s="219">
        <f>('1 Utsläpp'!BT27/'6 FV (kvartal)'!BT27)*1000</f>
        <v>0.12189119170984457</v>
      </c>
      <c r="BT27" s="219">
        <f>('1 Utsläpp'!BU27/'6 FV (kvartal)'!BU27)*1000</f>
        <v>0.11079666517335199</v>
      </c>
      <c r="BU27" s="219">
        <f>('1 Utsläpp'!BV27/'6 FV (kvartal)'!BV27)*1000</f>
        <v>0.12506732092633593</v>
      </c>
      <c r="BV27" s="219">
        <f>('1 Utsläpp'!BW27/'6 FV (kvartal)'!BW27)*1000</f>
        <v>9.1711665380989127E-2</v>
      </c>
      <c r="BW27" s="68"/>
    </row>
    <row r="28" spans="1:75" s="16" customFormat="1" ht="15.75" customHeight="1" x14ac:dyDescent="0.3">
      <c r="A28" s="188"/>
      <c r="B28" s="131" t="s">
        <v>125</v>
      </c>
      <c r="C28" s="116" t="s">
        <v>44</v>
      </c>
      <c r="D28" s="219">
        <f>('1 Utsläpp'!D28/'6 FV (kvartal)'!D28)*1000</f>
        <v>0.44627977649250078</v>
      </c>
      <c r="E28" s="219">
        <f>('1 Utsläpp'!E28/'6 FV (kvartal)'!E28)*1000</f>
        <v>0.4971422940480883</v>
      </c>
      <c r="F28" s="219">
        <f>('1 Utsläpp'!F28/'6 FV (kvartal)'!F28)*1000</f>
        <v>0.47389785707542709</v>
      </c>
      <c r="G28" s="219">
        <f>('1 Utsläpp'!G28/'6 FV (kvartal)'!G28)*1000</f>
        <v>0.48445517657712045</v>
      </c>
      <c r="H28" s="219">
        <f>('1 Utsläpp'!H28/'6 FV (kvartal)'!H28)*1000</f>
        <v>0.46181611411901408</v>
      </c>
      <c r="I28" s="219">
        <f>('1 Utsläpp'!I28/'6 FV (kvartal)'!I28)*1000</f>
        <v>0.4649486393944855</v>
      </c>
      <c r="J28" s="219">
        <f>('1 Utsläpp'!J28/'6 FV (kvartal)'!J28)*1000</f>
        <v>0.4888059701492537</v>
      </c>
      <c r="K28" s="219">
        <f>('1 Utsläpp'!K28/'6 FV (kvartal)'!K28)*1000</f>
        <v>0.5022520822324551</v>
      </c>
      <c r="L28" s="219">
        <f>('1 Utsläpp'!L28/'6 FV (kvartal)'!L28)*1000</f>
        <v>0.52464494569757736</v>
      </c>
      <c r="M28" s="219">
        <f>('1 Utsläpp'!M28/'6 FV (kvartal)'!M28)*1000</f>
        <v>0.5338238945443875</v>
      </c>
      <c r="N28" s="219">
        <f>('1 Utsläpp'!N28/'6 FV (kvartal)'!N28)*1000</f>
        <v>0.56924841420312244</v>
      </c>
      <c r="O28" s="219">
        <f>('1 Utsläpp'!O28/'6 FV (kvartal)'!O28)*1000</f>
        <v>0.59043219735128627</v>
      </c>
      <c r="P28" s="219">
        <f>('1 Utsläpp'!P28/'6 FV (kvartal)'!P28)*1000</f>
        <v>0.46728753822094626</v>
      </c>
      <c r="Q28" s="219">
        <f>('1 Utsläpp'!Q28/'6 FV (kvartal)'!Q28)*1000</f>
        <v>0.4377361524238283</v>
      </c>
      <c r="R28" s="219">
        <f>('1 Utsläpp'!R28/'6 FV (kvartal)'!R28)*1000</f>
        <v>0.45642980647042897</v>
      </c>
      <c r="S28" s="219">
        <f>('1 Utsläpp'!S28/'6 FV (kvartal)'!S28)*1000</f>
        <v>0.50639915319476514</v>
      </c>
      <c r="T28" s="219">
        <f>('1 Utsläpp'!T28/'6 FV (kvartal)'!T28)*1000</f>
        <v>0.51015926585145965</v>
      </c>
      <c r="U28" s="219">
        <f>('1 Utsläpp'!U28/'6 FV (kvartal)'!U28)*1000</f>
        <v>0.46697038724373574</v>
      </c>
      <c r="V28" s="219">
        <f>('1 Utsläpp'!V28/'6 FV (kvartal)'!V28)*1000</f>
        <v>0.48872816478450276</v>
      </c>
      <c r="W28" s="219">
        <f>('1 Utsläpp'!W28/'6 FV (kvartal)'!W28)*1000</f>
        <v>0.5450998120345476</v>
      </c>
      <c r="X28" s="219">
        <f>('1 Utsläpp'!X28/'6 FV (kvartal)'!X28)*1000</f>
        <v>0.4279665392956728</v>
      </c>
      <c r="Y28" s="219">
        <f>('1 Utsläpp'!Y28/'6 FV (kvartal)'!Y28)*1000</f>
        <v>0.49330112014056671</v>
      </c>
      <c r="Z28" s="219">
        <f>('1 Utsläpp'!Z28/'6 FV (kvartal)'!Z28)*1000</f>
        <v>0.46176164109269968</v>
      </c>
      <c r="AA28" s="219">
        <f>('1 Utsläpp'!AA28/'6 FV (kvartal)'!AA28)*1000</f>
        <v>0.46161682619861194</v>
      </c>
      <c r="AB28" s="219">
        <f>('1 Utsläpp'!AB28/'6 FV (kvartal)'!AB28)*1000</f>
        <v>0.41160255607066787</v>
      </c>
      <c r="AC28" s="219">
        <f>('1 Utsläpp'!AC28/'6 FV (kvartal)'!AC28)*1000</f>
        <v>0.46310476478074242</v>
      </c>
      <c r="AD28" s="219">
        <f>('1 Utsläpp'!AD28/'6 FV (kvartal)'!AD28)*1000</f>
        <v>0.43640191077645535</v>
      </c>
      <c r="AE28" s="219">
        <f>('1 Utsläpp'!AE28/'6 FV (kvartal)'!AE28)*1000</f>
        <v>0.41463556738070734</v>
      </c>
      <c r="AF28" s="219">
        <f>('1 Utsläpp'!AF28/'6 FV (kvartal)'!AF28)*1000</f>
        <v>0.3847595487087222</v>
      </c>
      <c r="AG28" s="219">
        <f>('1 Utsläpp'!AG28/'6 FV (kvartal)'!AG28)*1000</f>
        <v>0.4381463802704853</v>
      </c>
      <c r="AH28" s="219">
        <f>('1 Utsläpp'!AH28/'6 FV (kvartal)'!AH28)*1000</f>
        <v>0.42027903772176611</v>
      </c>
      <c r="AI28" s="219">
        <f>('1 Utsläpp'!AI28/'6 FV (kvartal)'!AI28)*1000</f>
        <v>0.39746899887268627</v>
      </c>
      <c r="AJ28" s="219">
        <f>('1 Utsläpp'!AJ28/'6 FV (kvartal)'!AJ28)*1000</f>
        <v>0.3683735958222189</v>
      </c>
      <c r="AK28" s="219">
        <f>('1 Utsläpp'!AK28/'6 FV (kvartal)'!AK28)*1000</f>
        <v>0.40832455216016861</v>
      </c>
      <c r="AL28" s="219">
        <f>('1 Utsläpp'!AL28/'6 FV (kvartal)'!AL28)*1000</f>
        <v>0.40023808664911081</v>
      </c>
      <c r="AM28" s="219">
        <f>('1 Utsläpp'!AM28/'6 FV (kvartal)'!AM28)*1000</f>
        <v>0.38235655055135781</v>
      </c>
      <c r="AN28" s="219">
        <f>('1 Utsläpp'!AN28/'6 FV (kvartal)'!AN28)*1000</f>
        <v>0.39030193168300009</v>
      </c>
      <c r="AO28" s="219">
        <f>('1 Utsläpp'!AO28/'6 FV (kvartal)'!AO28)*1000</f>
        <v>0.42070423830100206</v>
      </c>
      <c r="AP28" s="219">
        <f>('1 Utsläpp'!AP28/'6 FV (kvartal)'!AP28)*1000</f>
        <v>0.40155101042740116</v>
      </c>
      <c r="AQ28" s="219">
        <f>('1 Utsläpp'!AQ28/'6 FV (kvartal)'!AQ28)*1000</f>
        <v>0.37900123643357608</v>
      </c>
      <c r="AR28" s="219">
        <f>('1 Utsläpp'!AR28/'6 FV (kvartal)'!AR28)*1000</f>
        <v>0.3377235596818885</v>
      </c>
      <c r="AS28" s="219">
        <f>('1 Utsläpp'!AS28/'6 FV (kvartal)'!AS28)*1000</f>
        <v>0.37413297835073211</v>
      </c>
      <c r="AT28" s="219">
        <f>('1 Utsläpp'!AT28/'6 FV (kvartal)'!AT28)*1000</f>
        <v>0.36513922090165313</v>
      </c>
      <c r="AU28" s="219">
        <f>('1 Utsläpp'!AU28/'6 FV (kvartal)'!AU28)*1000</f>
        <v>0.34511941233222188</v>
      </c>
      <c r="AV28" s="219">
        <f>('1 Utsläpp'!AV28/'6 FV (kvartal)'!AV28)*1000</f>
        <v>0.33086979194763622</v>
      </c>
      <c r="AW28" s="219">
        <f>('1 Utsläpp'!AW28/'6 FV (kvartal)'!AW28)*1000</f>
        <v>0.37189350161307477</v>
      </c>
      <c r="AX28" s="219">
        <f>('1 Utsläpp'!AX28/'6 FV (kvartal)'!AX28)*1000</f>
        <v>0.36393051771117169</v>
      </c>
      <c r="AY28" s="219">
        <f>('1 Utsläpp'!AY28/'6 FV (kvartal)'!AY28)*1000</f>
        <v>0.32451298701298698</v>
      </c>
      <c r="AZ28" s="219">
        <f>('1 Utsläpp'!AZ28/'6 FV (kvartal)'!AY28)*1000</f>
        <v>0.29707792207792205</v>
      </c>
      <c r="BA28" s="219">
        <f>('1 Utsläpp'!BA28/'6 FV (kvartal)'!AZ28)*1000</f>
        <v>0.31854088822917204</v>
      </c>
      <c r="BB28" s="219">
        <f>('1 Utsläpp'!BB28/'6 FV (kvartal)'!BA28)*1000</f>
        <v>0.33541457307128381</v>
      </c>
      <c r="BC28" s="219">
        <f>('1 Utsläpp'!BC28/'6 FV (kvartal)'!BB28)*1000</f>
        <v>0.30217394736426645</v>
      </c>
      <c r="BD28" s="219">
        <f>('1 Utsläpp'!BD28/'6 FV (kvartal)'!BD28)*1000</f>
        <v>0.38019966722129789</v>
      </c>
      <c r="BE28" s="219">
        <f>('1 Utsläpp'!BE28/'6 FV (kvartal)'!BE28)*1000</f>
        <v>0.43174817096649981</v>
      </c>
      <c r="BF28" s="219">
        <f>('1 Utsläpp'!BF28/'6 FV (kvartal)'!BF28)*1000</f>
        <v>0.42383441736064681</v>
      </c>
      <c r="BG28" s="219">
        <f>('1 Utsläpp'!BG28/'6 FV (kvartal)'!BG28)*1000</f>
        <v>0.36317016992365753</v>
      </c>
      <c r="BH28" s="219">
        <f>('1 Utsläpp'!BH28/'6 FV (kvartal)'!BI28)*1000</f>
        <v>0.34289437398669637</v>
      </c>
      <c r="BI28" s="219">
        <f>('1 Utsläpp'!BI28/'6 FV (kvartal)'!BJ28)*1000</f>
        <v>0.35870156206374632</v>
      </c>
      <c r="BJ28" s="219">
        <f>('1 Utsläpp'!BK28/'6 FV (kvartal)'!BK28)*1000</f>
        <v>0.34875766000494901</v>
      </c>
      <c r="BK28" s="219">
        <f>('1 Utsläpp'!BL28/'6 FV (kvartal)'!BL28)*1000</f>
        <v>0.3562659635824339</v>
      </c>
      <c r="BL28" s="219">
        <f>('1 Utsläpp'!BM28/'6 FV (kvartal)'!BM28)*1000</f>
        <v>0.37249823404756299</v>
      </c>
      <c r="BM28" s="219">
        <f>('1 Utsläpp'!BN28/'6 FV (kvartal)'!BN28)*1000</f>
        <v>0.34201721524779088</v>
      </c>
      <c r="BN28" s="219">
        <f>('1 Utsläpp'!BO28/'6 FV (kvartal)'!BO28)*1000</f>
        <v>0.30940918433503922</v>
      </c>
      <c r="BO28" s="219">
        <f>('1 Utsläpp'!BP28/'6 FV (kvartal)'!BP28)*1000</f>
        <v>0.36346122973189915</v>
      </c>
      <c r="BP28" s="219">
        <f>('1 Utsläpp'!BQ28/'6 FV (kvartal)'!BQ28)*1000</f>
        <v>0.36816799724398241</v>
      </c>
      <c r="BQ28" s="219">
        <f>('1 Utsläpp'!BR28/'6 FV (kvartal)'!BR28)*1000</f>
        <v>0.35752341427850376</v>
      </c>
      <c r="BR28" s="219">
        <f>('1 Utsläpp'!BS28/'6 FV (kvartal)'!BS28)*1000</f>
        <v>0.30942527475539233</v>
      </c>
      <c r="BS28" s="219">
        <f>('1 Utsläpp'!BT28/'6 FV (kvartal)'!BT28)*1000</f>
        <v>0.34974549412555628</v>
      </c>
      <c r="BT28" s="219">
        <f>('1 Utsläpp'!BU28/'6 FV (kvartal)'!BU28)*1000</f>
        <v>0.35030900879486571</v>
      </c>
      <c r="BU28" s="219">
        <f>('1 Utsläpp'!BV28/'6 FV (kvartal)'!BV28)*1000</f>
        <v>0.34230622644439113</v>
      </c>
      <c r="BV28" s="219">
        <f>('1 Utsläpp'!BW28/'6 FV (kvartal)'!BW28)*1000</f>
        <v>0.30993252698227969</v>
      </c>
      <c r="BW28" s="68"/>
    </row>
    <row r="29" spans="1:75" s="16" customFormat="1" ht="15.75" customHeight="1" x14ac:dyDescent="0.3">
      <c r="A29" s="188"/>
      <c r="B29" s="131" t="s">
        <v>126</v>
      </c>
      <c r="C29" s="116" t="s">
        <v>14</v>
      </c>
      <c r="D29" s="219">
        <f>('1 Utsläpp'!D29/'6 FV (kvartal)'!D29)*1000</f>
        <v>0.79669854951667485</v>
      </c>
      <c r="E29" s="219">
        <f>('1 Utsläpp'!E29/'6 FV (kvartal)'!E29)*1000</f>
        <v>0.67333295563990703</v>
      </c>
      <c r="F29" s="219">
        <f>('1 Utsläpp'!F29/'6 FV (kvartal)'!F29)*1000</f>
        <v>0.61871908477105464</v>
      </c>
      <c r="G29" s="219">
        <f>('1 Utsläpp'!G29/'6 FV (kvartal)'!G29)*1000</f>
        <v>0.68873585741066967</v>
      </c>
      <c r="H29" s="219">
        <f>('1 Utsläpp'!H29/'6 FV (kvartal)'!H29)*1000</f>
        <v>0.71708221718524623</v>
      </c>
      <c r="I29" s="219">
        <f>('1 Utsläpp'!I29/'6 FV (kvartal)'!I29)*1000</f>
        <v>0.61138686685584676</v>
      </c>
      <c r="J29" s="219">
        <f>('1 Utsläpp'!J29/'6 FV (kvartal)'!J29)*1000</f>
        <v>0.61399089235539184</v>
      </c>
      <c r="K29" s="219">
        <f>('1 Utsläpp'!K29/'6 FV (kvartal)'!K29)*1000</f>
        <v>0.79578323574171306</v>
      </c>
      <c r="L29" s="219">
        <f>('1 Utsläpp'!L29/'6 FV (kvartal)'!L29)*1000</f>
        <v>0.96278437453533572</v>
      </c>
      <c r="M29" s="219">
        <f>('1 Utsläpp'!M29/'6 FV (kvartal)'!M29)*1000</f>
        <v>0.7053379868107531</v>
      </c>
      <c r="N29" s="219">
        <f>('1 Utsläpp'!N29/'6 FV (kvartal)'!N29)*1000</f>
        <v>0.67858269579619834</v>
      </c>
      <c r="O29" s="219">
        <f>('1 Utsläpp'!O29/'6 FV (kvartal)'!O29)*1000</f>
        <v>0.91695414217645099</v>
      </c>
      <c r="P29" s="219">
        <f>('1 Utsläpp'!P29/'6 FV (kvartal)'!P29)*1000</f>
        <v>0.78123213487584064</v>
      </c>
      <c r="Q29" s="219">
        <f>('1 Utsläpp'!Q29/'6 FV (kvartal)'!Q29)*1000</f>
        <v>0.63835422920713403</v>
      </c>
      <c r="R29" s="219">
        <f>('1 Utsläpp'!R29/'6 FV (kvartal)'!R29)*1000</f>
        <v>0.60664244429346492</v>
      </c>
      <c r="S29" s="219">
        <f>('1 Utsläpp'!S29/'6 FV (kvartal)'!S29)*1000</f>
        <v>0.64656560825386289</v>
      </c>
      <c r="T29" s="219">
        <f>('1 Utsläpp'!T29/'6 FV (kvartal)'!T29)*1000</f>
        <v>0.62172082909410098</v>
      </c>
      <c r="U29" s="219">
        <f>('1 Utsläpp'!U29/'6 FV (kvartal)'!U29)*1000</f>
        <v>0.5223284362105105</v>
      </c>
      <c r="V29" s="219">
        <f>('1 Utsläpp'!V29/'6 FV (kvartal)'!V29)*1000</f>
        <v>0.51761111321972142</v>
      </c>
      <c r="W29" s="219">
        <f>('1 Utsläpp'!W29/'6 FV (kvartal)'!W29)*1000</f>
        <v>0.61280626134301264</v>
      </c>
      <c r="X29" s="219">
        <f>('1 Utsläpp'!X29/'6 FV (kvartal)'!X29)*1000</f>
        <v>0.58608277151323507</v>
      </c>
      <c r="Y29" s="219">
        <f>('1 Utsläpp'!Y29/'6 FV (kvartal)'!Y29)*1000</f>
        <v>0.48253980069412783</v>
      </c>
      <c r="Z29" s="219">
        <f>('1 Utsläpp'!Z29/'6 FV (kvartal)'!Z29)*1000</f>
        <v>0.45638776303370165</v>
      </c>
      <c r="AA29" s="219">
        <f>('1 Utsläpp'!AA29/'6 FV (kvartal)'!AA29)*1000</f>
        <v>0.48534873373468818</v>
      </c>
      <c r="AB29" s="219">
        <f>('1 Utsläpp'!AB29/'6 FV (kvartal)'!AB29)*1000</f>
        <v>0.55238686244627155</v>
      </c>
      <c r="AC29" s="219">
        <f>('1 Utsläpp'!AC29/'6 FV (kvartal)'!AC29)*1000</f>
        <v>0.48634147225696517</v>
      </c>
      <c r="AD29" s="219">
        <f>('1 Utsläpp'!AD29/'6 FV (kvartal)'!AD29)*1000</f>
        <v>0.47516608668142996</v>
      </c>
      <c r="AE29" s="219">
        <f>('1 Utsläpp'!AE29/'6 FV (kvartal)'!AE29)*1000</f>
        <v>0.50174378887570559</v>
      </c>
      <c r="AF29" s="219">
        <f>('1 Utsläpp'!AF29/'6 FV (kvartal)'!AF29)*1000</f>
        <v>0.40468514135559736</v>
      </c>
      <c r="AG29" s="219">
        <f>('1 Utsläpp'!AG29/'6 FV (kvartal)'!AG29)*1000</f>
        <v>0.38781015464330548</v>
      </c>
      <c r="AH29" s="219">
        <f>('1 Utsläpp'!AH29/'6 FV (kvartal)'!AH29)*1000</f>
        <v>0.40572792362768495</v>
      </c>
      <c r="AI29" s="219">
        <f>('1 Utsläpp'!AI29/'6 FV (kvartal)'!AI29)*1000</f>
        <v>0.41834607366226545</v>
      </c>
      <c r="AJ29" s="219">
        <f>('1 Utsläpp'!AJ29/'6 FV (kvartal)'!AJ29)*1000</f>
        <v>0.44484193335147959</v>
      </c>
      <c r="AK29" s="219">
        <f>('1 Utsläpp'!AK29/'6 FV (kvartal)'!AK29)*1000</f>
        <v>0.39147745998378869</v>
      </c>
      <c r="AL29" s="219">
        <f>('1 Utsläpp'!AL29/'6 FV (kvartal)'!AL29)*1000</f>
        <v>0.39955167002914149</v>
      </c>
      <c r="AM29" s="219">
        <f>('1 Utsläpp'!AM29/'6 FV (kvartal)'!AM29)*1000</f>
        <v>0.42066157406601823</v>
      </c>
      <c r="AN29" s="219">
        <f>('1 Utsläpp'!AN29/'6 FV (kvartal)'!AN29)*1000</f>
        <v>0.35704646566659992</v>
      </c>
      <c r="AO29" s="219">
        <f>('1 Utsläpp'!AO29/'6 FV (kvartal)'!AO29)*1000</f>
        <v>0.36432722396066158</v>
      </c>
      <c r="AP29" s="219">
        <f>('1 Utsläpp'!AP29/'6 FV (kvartal)'!AP29)*1000</f>
        <v>0.36874357024645527</v>
      </c>
      <c r="AQ29" s="219">
        <f>('1 Utsläpp'!AQ29/'6 FV (kvartal)'!AQ29)*1000</f>
        <v>0.35670986800539589</v>
      </c>
      <c r="AR29" s="219">
        <f>('1 Utsläpp'!AR29/'6 FV (kvartal)'!AR29)*1000</f>
        <v>0.34950241081738609</v>
      </c>
      <c r="AS29" s="219">
        <f>('1 Utsläpp'!AS29/'6 FV (kvartal)'!AS29)*1000</f>
        <v>0.33689957442479523</v>
      </c>
      <c r="AT29" s="219">
        <f>('1 Utsläpp'!AT29/'6 FV (kvartal)'!AT29)*1000</f>
        <v>0.34587787627229993</v>
      </c>
      <c r="AU29" s="219">
        <f>('1 Utsläpp'!AU29/'6 FV (kvartal)'!AU29)*1000</f>
        <v>0.33778515138946491</v>
      </c>
      <c r="AV29" s="219">
        <f>('1 Utsläpp'!AV29/'6 FV (kvartal)'!AV29)*1000</f>
        <v>0.31464255896912607</v>
      </c>
      <c r="AW29" s="219">
        <f>('1 Utsläpp'!AW29/'6 FV (kvartal)'!AW29)*1000</f>
        <v>0.31911289589582142</v>
      </c>
      <c r="AX29" s="219">
        <f>('1 Utsläpp'!AX29/'6 FV (kvartal)'!AX29)*1000</f>
        <v>0.32376383703007672</v>
      </c>
      <c r="AY29" s="219">
        <f>('1 Utsläpp'!AY29/'6 FV (kvartal)'!AY29)*1000</f>
        <v>0.32049744908506078</v>
      </c>
      <c r="AZ29" s="219">
        <f>('1 Utsläpp'!AZ29/'6 FV (kvartal)'!AY29)*1000</f>
        <v>0.38383621224273795</v>
      </c>
      <c r="BA29" s="219">
        <f>('1 Utsläpp'!BA29/'6 FV (kvartal)'!AZ29)*1000</f>
        <v>0.34057689383058182</v>
      </c>
      <c r="BB29" s="219">
        <f>('1 Utsläpp'!BB29/'6 FV (kvartal)'!BA29)*1000</f>
        <v>0.35266654395153868</v>
      </c>
      <c r="BC29" s="219">
        <f>('1 Utsläpp'!BC29/'6 FV (kvartal)'!BB29)*1000</f>
        <v>0.38092251891901058</v>
      </c>
      <c r="BD29" s="219">
        <f>('1 Utsläpp'!BD29/'6 FV (kvartal)'!BD29)*1000</f>
        <v>0.35334659596960138</v>
      </c>
      <c r="BE29" s="219">
        <f>('1 Utsläpp'!BE29/'6 FV (kvartal)'!BE29)*1000</f>
        <v>0.34011522034235014</v>
      </c>
      <c r="BF29" s="219">
        <f>('1 Utsläpp'!BF29/'6 FV (kvartal)'!BF29)*1000</f>
        <v>0.33854489291938189</v>
      </c>
      <c r="BG29" s="219">
        <f>('1 Utsläpp'!BG29/'6 FV (kvartal)'!BG29)*1000</f>
        <v>0.3446099366357086</v>
      </c>
      <c r="BH29" s="219">
        <f>('1 Utsläpp'!BH29/'6 FV (kvartal)'!BI29)*1000</f>
        <v>0.3249872505634428</v>
      </c>
      <c r="BI29" s="219">
        <f>('1 Utsläpp'!BI29/'6 FV (kvartal)'!BJ29)*1000</f>
        <v>0.27884150354002651</v>
      </c>
      <c r="BJ29" s="219">
        <f>('1 Utsläpp'!BK29/'6 FV (kvartal)'!BK29)*1000</f>
        <v>0.2989885517394687</v>
      </c>
      <c r="BK29" s="219">
        <f>('1 Utsläpp'!BL29/'6 FV (kvartal)'!BL29)*1000</f>
        <v>0.2832940648490968</v>
      </c>
      <c r="BL29" s="219">
        <f>('1 Utsläpp'!BM29/'6 FV (kvartal)'!BM29)*1000</f>
        <v>0.25264430804083943</v>
      </c>
      <c r="BM29" s="219">
        <f>('1 Utsläpp'!BN29/'6 FV (kvartal)'!BN29)*1000</f>
        <v>0.23926484601803907</v>
      </c>
      <c r="BN29" s="219">
        <f>('1 Utsläpp'!BO29/'6 FV (kvartal)'!BO29)*1000</f>
        <v>0.25819272647589975</v>
      </c>
      <c r="BO29" s="219">
        <f>('1 Utsläpp'!BP29/'6 FV (kvartal)'!BP29)*1000</f>
        <v>0.31562833910532817</v>
      </c>
      <c r="BP29" s="219">
        <f>('1 Utsläpp'!BQ29/'6 FV (kvartal)'!BQ29)*1000</f>
        <v>0.28999262606867249</v>
      </c>
      <c r="BQ29" s="219">
        <f>('1 Utsläpp'!BR29/'6 FV (kvartal)'!BR29)*1000</f>
        <v>0.28236860933814101</v>
      </c>
      <c r="BR29" s="219">
        <f>('1 Utsläpp'!BS29/'6 FV (kvartal)'!BS29)*1000</f>
        <v>0.28280111883686981</v>
      </c>
      <c r="BS29" s="219">
        <f>('1 Utsläpp'!BT29/'6 FV (kvartal)'!BT29)*1000</f>
        <v>0.29261928882216182</v>
      </c>
      <c r="BT29" s="219">
        <f>('1 Utsläpp'!BU29/'6 FV (kvartal)'!BU29)*1000</f>
        <v>0.27220415311483609</v>
      </c>
      <c r="BU29" s="219">
        <f>('1 Utsläpp'!BV29/'6 FV (kvartal)'!BV29)*1000</f>
        <v>0.2633833125570188</v>
      </c>
      <c r="BV29" s="219">
        <f>('1 Utsläpp'!BW29/'6 FV (kvartal)'!BW29)*1000</f>
        <v>0.27660793582581289</v>
      </c>
      <c r="BW29" s="68"/>
    </row>
    <row r="30" spans="1:75" s="16" customFormat="1" ht="15.75" customHeight="1" x14ac:dyDescent="0.3">
      <c r="A30" s="188"/>
      <c r="B30" s="131" t="s">
        <v>127</v>
      </c>
      <c r="C30" s="116" t="s">
        <v>45</v>
      </c>
      <c r="D30" s="219">
        <f>('1 Utsläpp'!D30/'6 FV (kvartal)'!D30)*1000</f>
        <v>2.8975292386337235</v>
      </c>
      <c r="E30" s="219">
        <f>('1 Utsläpp'!E30/'6 FV (kvartal)'!E30)*1000</f>
        <v>2.5031881196264756</v>
      </c>
      <c r="F30" s="219">
        <f>('1 Utsläpp'!F30/'6 FV (kvartal)'!F30)*1000</f>
        <v>3.3811608529868664</v>
      </c>
      <c r="G30" s="219">
        <f>('1 Utsläpp'!G30/'6 FV (kvartal)'!G30)*1000</f>
        <v>2.3386243386243386</v>
      </c>
      <c r="H30" s="219">
        <f>('1 Utsläpp'!H30/'6 FV (kvartal)'!H30)*1000</f>
        <v>3.0081370942235259</v>
      </c>
      <c r="I30" s="219">
        <f>('1 Utsläpp'!I30/'6 FV (kvartal)'!I30)*1000</f>
        <v>2.8169941013016135</v>
      </c>
      <c r="J30" s="219">
        <f>('1 Utsläpp'!J30/'6 FV (kvartal)'!J30)*1000</f>
        <v>3.7081787333904166</v>
      </c>
      <c r="K30" s="219">
        <f>('1 Utsläpp'!K30/'6 FV (kvartal)'!K30)*1000</f>
        <v>2.3298586025389616</v>
      </c>
      <c r="L30" s="219">
        <f>('1 Utsläpp'!L30/'6 FV (kvartal)'!L30)*1000</f>
        <v>2.7684851039169716</v>
      </c>
      <c r="M30" s="219">
        <f>('1 Utsläpp'!M30/'6 FV (kvartal)'!M30)*1000</f>
        <v>2.381647594306203</v>
      </c>
      <c r="N30" s="219">
        <f>('1 Utsläpp'!N30/'6 FV (kvartal)'!N30)*1000</f>
        <v>3.0816281748861702</v>
      </c>
      <c r="O30" s="219">
        <f>('1 Utsläpp'!O30/'6 FV (kvartal)'!O30)*1000</f>
        <v>2.0706654204922388</v>
      </c>
      <c r="P30" s="219">
        <f>('1 Utsläpp'!P30/'6 FV (kvartal)'!P30)*1000</f>
        <v>2.7189703188900318</v>
      </c>
      <c r="Q30" s="219">
        <f>('1 Utsläpp'!Q30/'6 FV (kvartal)'!Q30)*1000</f>
        <v>2.3430945301999757</v>
      </c>
      <c r="R30" s="219">
        <f>('1 Utsläpp'!R30/'6 FV (kvartal)'!R30)*1000</f>
        <v>2.8669655450332461</v>
      </c>
      <c r="S30" s="219">
        <f>('1 Utsläpp'!S30/'6 FV (kvartal)'!S30)*1000</f>
        <v>1.9626737354921908</v>
      </c>
      <c r="T30" s="219">
        <f>('1 Utsläpp'!T30/'6 FV (kvartal)'!T30)*1000</f>
        <v>2.3245218437059139</v>
      </c>
      <c r="U30" s="219">
        <f>('1 Utsläpp'!U30/'6 FV (kvartal)'!U30)*1000</f>
        <v>2.0633437381951207</v>
      </c>
      <c r="V30" s="219">
        <f>('1 Utsläpp'!V30/'6 FV (kvartal)'!V30)*1000</f>
        <v>2.7587579617834397</v>
      </c>
      <c r="W30" s="219">
        <f>('1 Utsläpp'!W30/'6 FV (kvartal)'!W30)*1000</f>
        <v>1.7328682532794819</v>
      </c>
      <c r="X30" s="219">
        <f>('1 Utsläpp'!X30/'6 FV (kvartal)'!X30)*1000</f>
        <v>2.0823017160420045</v>
      </c>
      <c r="Y30" s="219">
        <f>('1 Utsläpp'!Y30/'6 FV (kvartal)'!Y30)*1000</f>
        <v>1.8651515424372849</v>
      </c>
      <c r="Z30" s="219">
        <f>('1 Utsläpp'!Z30/'6 FV (kvartal)'!Z30)*1000</f>
        <v>2.4716661496981702</v>
      </c>
      <c r="AA30" s="219">
        <f>('1 Utsläpp'!AA30/'6 FV (kvartal)'!AA30)*1000</f>
        <v>1.6195001702859182</v>
      </c>
      <c r="AB30" s="219">
        <f>('1 Utsläpp'!AB30/'6 FV (kvartal)'!AB30)*1000</f>
        <v>1.9272990886495442</v>
      </c>
      <c r="AC30" s="219">
        <f>('1 Utsläpp'!AC30/'6 FV (kvartal)'!AC30)*1000</f>
        <v>1.7484474766028164</v>
      </c>
      <c r="AD30" s="219">
        <f>('1 Utsläpp'!AD30/'6 FV (kvartal)'!AD30)*1000</f>
        <v>2.2580572204003166</v>
      </c>
      <c r="AE30" s="219">
        <f>('1 Utsläpp'!AE30/'6 FV (kvartal)'!AE30)*1000</f>
        <v>1.5150159645848436</v>
      </c>
      <c r="AF30" s="219">
        <f>('1 Utsläpp'!AF30/'6 FV (kvartal)'!AF30)*1000</f>
        <v>1.6558654476719514</v>
      </c>
      <c r="AG30" s="219">
        <f>('1 Utsläpp'!AG30/'6 FV (kvartal)'!AG30)*1000</f>
        <v>1.5777073410512399</v>
      </c>
      <c r="AH30" s="219">
        <f>('1 Utsläpp'!AH30/'6 FV (kvartal)'!AH30)*1000</f>
        <v>2.0506690063610438</v>
      </c>
      <c r="AI30" s="219">
        <f>('1 Utsläpp'!AI30/'6 FV (kvartal)'!AI30)*1000</f>
        <v>1.3731898180073756</v>
      </c>
      <c r="AJ30" s="219">
        <f>('1 Utsläpp'!AJ30/'6 FV (kvartal)'!AJ30)*1000</f>
        <v>1.5533788463441178</v>
      </c>
      <c r="AK30" s="219">
        <f>('1 Utsläpp'!AK30/'6 FV (kvartal)'!AK30)*1000</f>
        <v>1.3469305953812476</v>
      </c>
      <c r="AL30" s="219">
        <f>('1 Utsläpp'!AL30/'6 FV (kvartal)'!AL30)*1000</f>
        <v>1.8432800510193585</v>
      </c>
      <c r="AM30" s="219">
        <f>('1 Utsläpp'!AM30/'6 FV (kvartal)'!AM30)*1000</f>
        <v>1.2182926486699064</v>
      </c>
      <c r="AN30" s="219">
        <f>('1 Utsläpp'!AN30/'6 FV (kvartal)'!AN30)*1000</f>
        <v>1.3663255095412812</v>
      </c>
      <c r="AO30" s="219">
        <f>('1 Utsläpp'!AO30/'6 FV (kvartal)'!AO30)*1000</f>
        <v>1.3058958421338485</v>
      </c>
      <c r="AP30" s="219">
        <f>('1 Utsläpp'!AP30/'6 FV (kvartal)'!AP30)*1000</f>
        <v>1.663899860705631</v>
      </c>
      <c r="AQ30" s="219">
        <f>('1 Utsläpp'!AQ30/'6 FV (kvartal)'!AQ30)*1000</f>
        <v>1.136503507980142</v>
      </c>
      <c r="AR30" s="219">
        <f>('1 Utsläpp'!AR30/'6 FV (kvartal)'!AR30)*1000</f>
        <v>1.2689312172967</v>
      </c>
      <c r="AS30" s="219">
        <f>('1 Utsläpp'!AS30/'6 FV (kvartal)'!AS30)*1000</f>
        <v>1.2352533985301266</v>
      </c>
      <c r="AT30" s="219">
        <f>('1 Utsläpp'!AT30/'6 FV (kvartal)'!AT30)*1000</f>
        <v>1.5771038805419852</v>
      </c>
      <c r="AU30" s="219">
        <f>('1 Utsläpp'!AU30/'6 FV (kvartal)'!AU30)*1000</f>
        <v>1.0787294124005244</v>
      </c>
      <c r="AV30" s="219">
        <f>('1 Utsläpp'!AV30/'6 FV (kvartal)'!AV30)*1000</f>
        <v>1.2434455665896713</v>
      </c>
      <c r="AW30" s="219">
        <f>('1 Utsläpp'!AW30/'6 FV (kvartal)'!AW30)*1000</f>
        <v>1.1902474855915923</v>
      </c>
      <c r="AX30" s="219">
        <f>('1 Utsläpp'!AX30/'6 FV (kvartal)'!AX30)*1000</f>
        <v>1.5572242830000904</v>
      </c>
      <c r="AY30" s="219">
        <f>('1 Utsläpp'!AY30/'6 FV (kvartal)'!AY30)*1000</f>
        <v>1.0015493028137337</v>
      </c>
      <c r="AZ30" s="219">
        <f>('1 Utsläpp'!AZ30/'6 FV (kvartal)'!AY30)*1000</f>
        <v>0.89409765605477531</v>
      </c>
      <c r="BA30" s="219">
        <f>('1 Utsläpp'!BA30/'6 FV (kvartal)'!AZ30)*1000</f>
        <v>1.1504466681397771</v>
      </c>
      <c r="BB30" s="219">
        <f>('1 Utsläpp'!BB30/'6 FV (kvartal)'!BA30)*1000</f>
        <v>1.1686894456651578</v>
      </c>
      <c r="BC30" s="219">
        <f>('1 Utsläpp'!BC30/'6 FV (kvartal)'!BB30)*1000</f>
        <v>1.28486072828748</v>
      </c>
      <c r="BD30" s="219">
        <f>('1 Utsläpp'!BD30/'6 FV (kvartal)'!BD30)*1000</f>
        <v>0.94159411714986063</v>
      </c>
      <c r="BE30" s="219">
        <f>('1 Utsläpp'!BE30/'6 FV (kvartal)'!BE30)*1000</f>
        <v>0.91025909630560797</v>
      </c>
      <c r="BF30" s="219">
        <f>('1 Utsläpp'!BF30/'6 FV (kvartal)'!BF30)*1000</f>
        <v>1.1477742162189957</v>
      </c>
      <c r="BG30" s="219">
        <f>('1 Utsläpp'!BG30/'6 FV (kvartal)'!BG30)*1000</f>
        <v>0.72601988507665527</v>
      </c>
      <c r="BH30" s="219">
        <f>('1 Utsläpp'!BH30/'6 FV (kvartal)'!BI30)*1000</f>
        <v>0.65374010495419377</v>
      </c>
      <c r="BI30" s="219">
        <f>('1 Utsläpp'!BI30/'6 FV (kvartal)'!BJ30)*1000</f>
        <v>0.83704773907964714</v>
      </c>
      <c r="BJ30" s="219">
        <f>('1 Utsläpp'!BK30/'6 FV (kvartal)'!BK30)*1000</f>
        <v>0.5897178519213564</v>
      </c>
      <c r="BK30" s="219">
        <f>('1 Utsläpp'!BL30/'6 FV (kvartal)'!BL30)*1000</f>
        <v>0.63664576277734131</v>
      </c>
      <c r="BL30" s="219">
        <f>('1 Utsläpp'!BM30/'6 FV (kvartal)'!BM30)*1000</f>
        <v>0.62528520446966596</v>
      </c>
      <c r="BM30" s="219">
        <f>('1 Utsläpp'!BN30/'6 FV (kvartal)'!BN30)*1000</f>
        <v>0.77642046689562227</v>
      </c>
      <c r="BN30" s="219">
        <f>('1 Utsläpp'!BO30/'6 FV (kvartal)'!BO30)*1000</f>
        <v>0.53327649486894235</v>
      </c>
      <c r="BO30" s="219">
        <f>('1 Utsläpp'!BP30/'6 FV (kvartal)'!BP30)*1000</f>
        <v>0.73201405585352319</v>
      </c>
      <c r="BP30" s="219">
        <f>('1 Utsläpp'!BQ30/'6 FV (kvartal)'!BQ30)*1000</f>
        <v>0.69633844577433313</v>
      </c>
      <c r="BQ30" s="219">
        <f>('1 Utsläpp'!BR30/'6 FV (kvartal)'!BR30)*1000</f>
        <v>0.94413022881915531</v>
      </c>
      <c r="BR30" s="219">
        <f>('1 Utsläpp'!BS30/'6 FV (kvartal)'!BS30)*1000</f>
        <v>0.5862506946098277</v>
      </c>
      <c r="BS30" s="219">
        <f>('1 Utsläpp'!BT30/'6 FV (kvartal)'!BT30)*1000</f>
        <v>0.66748782919819338</v>
      </c>
      <c r="BT30" s="219">
        <f>('1 Utsläpp'!BU30/'6 FV (kvartal)'!BU30)*1000</f>
        <v>0.63242581956165633</v>
      </c>
      <c r="BU30" s="219">
        <f>('1 Utsläpp'!BV30/'6 FV (kvartal)'!BV30)*1000</f>
        <v>0.82265169252748116</v>
      </c>
      <c r="BV30" s="219">
        <f>('1 Utsläpp'!BW30/'6 FV (kvartal)'!BW30)*1000</f>
        <v>0.53652325549209745</v>
      </c>
      <c r="BW30" s="68"/>
    </row>
    <row r="31" spans="1:75" s="16" customFormat="1" ht="15.75" customHeight="1" x14ac:dyDescent="0.3">
      <c r="A31" s="188"/>
      <c r="B31" s="131" t="s">
        <v>127</v>
      </c>
      <c r="C31" s="116" t="s">
        <v>15</v>
      </c>
      <c r="D31" s="219">
        <f>('1 Utsläpp'!D31/'6 FV (kvartal)'!D31)*1000</f>
        <v>2.7499676626568363</v>
      </c>
      <c r="E31" s="219">
        <f>('1 Utsläpp'!E31/'6 FV (kvartal)'!E31)*1000</f>
        <v>2.2565320665083135</v>
      </c>
      <c r="F31" s="219">
        <f>('1 Utsläpp'!F31/'6 FV (kvartal)'!F31)*1000</f>
        <v>3.1478306738757751</v>
      </c>
      <c r="G31" s="219">
        <f>('1 Utsläpp'!G31/'6 FV (kvartal)'!G31)*1000</f>
        <v>1.9421272158498437</v>
      </c>
      <c r="H31" s="219">
        <f>('1 Utsläpp'!H31/'6 FV (kvartal)'!H31)*1000</f>
        <v>2.5798918387413963</v>
      </c>
      <c r="I31" s="219">
        <f>('1 Utsläpp'!I31/'6 FV (kvartal)'!I31)*1000</f>
        <v>2.5395288802839624</v>
      </c>
      <c r="J31" s="219">
        <f>('1 Utsläpp'!J31/'6 FV (kvartal)'!J31)*1000</f>
        <v>3.0630630630630629</v>
      </c>
      <c r="K31" s="219">
        <f>('1 Utsläpp'!K31/'6 FV (kvartal)'!K31)*1000</f>
        <v>1.8316465070352999</v>
      </c>
      <c r="L31" s="219">
        <f>('1 Utsläpp'!L31/'6 FV (kvartal)'!L31)*1000</f>
        <v>2.3340225132092809</v>
      </c>
      <c r="M31" s="219">
        <f>('1 Utsläpp'!M31/'6 FV (kvartal)'!M31)*1000</f>
        <v>2.330504034370743</v>
      </c>
      <c r="N31" s="219">
        <f>('1 Utsläpp'!N31/'6 FV (kvartal)'!N31)*1000</f>
        <v>2.5890149387846795</v>
      </c>
      <c r="O31" s="219">
        <f>('1 Utsläpp'!O31/'6 FV (kvartal)'!O31)*1000</f>
        <v>1.8319019427999665</v>
      </c>
      <c r="P31" s="219">
        <f>('1 Utsläpp'!P31/'6 FV (kvartal)'!P31)*1000</f>
        <v>2.4797039159503345</v>
      </c>
      <c r="Q31" s="219">
        <f>('1 Utsläpp'!Q31/'6 FV (kvartal)'!Q31)*1000</f>
        <v>2.4102030192608015</v>
      </c>
      <c r="R31" s="219">
        <f>('1 Utsläpp'!R31/'6 FV (kvartal)'!R31)*1000</f>
        <v>2.5526574266070066</v>
      </c>
      <c r="S31" s="219">
        <f>('1 Utsläpp'!S31/'6 FV (kvartal)'!S31)*1000</f>
        <v>1.7186257356449817</v>
      </c>
      <c r="T31" s="219">
        <f>('1 Utsläpp'!T31/'6 FV (kvartal)'!T31)*1000</f>
        <v>2.3178651552721687</v>
      </c>
      <c r="U31" s="219">
        <f>('1 Utsläpp'!U31/'6 FV (kvartal)'!U31)*1000</f>
        <v>2.1527421834956431</v>
      </c>
      <c r="V31" s="219">
        <f>('1 Utsläpp'!V31/'6 FV (kvartal)'!V31)*1000</f>
        <v>2.581384133108271</v>
      </c>
      <c r="W31" s="219">
        <f>('1 Utsläpp'!W31/'6 FV (kvartal)'!W31)*1000</f>
        <v>1.7580027835768963</v>
      </c>
      <c r="X31" s="219">
        <f>('1 Utsläpp'!X31/'6 FV (kvartal)'!X31)*1000</f>
        <v>2.2824465440079562</v>
      </c>
      <c r="Y31" s="219">
        <f>('1 Utsläpp'!Y31/'6 FV (kvartal)'!Y31)*1000</f>
        <v>2.1443580584156336</v>
      </c>
      <c r="Z31" s="219">
        <f>('1 Utsläpp'!Z31/'6 FV (kvartal)'!Z31)*1000</f>
        <v>2.435178696566223</v>
      </c>
      <c r="AA31" s="219">
        <f>('1 Utsläpp'!AA31/'6 FV (kvartal)'!AA31)*1000</f>
        <v>1.6817185444980272</v>
      </c>
      <c r="AB31" s="219">
        <f>('1 Utsläpp'!AB31/'6 FV (kvartal)'!AB31)*1000</f>
        <v>1.9351659183002958</v>
      </c>
      <c r="AC31" s="219">
        <f>('1 Utsläpp'!AC31/'6 FV (kvartal)'!AC31)*1000</f>
        <v>2.0477568740955139</v>
      </c>
      <c r="AD31" s="219">
        <f>('1 Utsläpp'!AD31/'6 FV (kvartal)'!AD31)*1000</f>
        <v>2.1660572166057217</v>
      </c>
      <c r="AE31" s="219">
        <f>('1 Utsläpp'!AE31/'6 FV (kvartal)'!AE31)*1000</f>
        <v>1.6803968464877312</v>
      </c>
      <c r="AF31" s="219">
        <f>('1 Utsläpp'!AF31/'6 FV (kvartal)'!AF31)*1000</f>
        <v>1.8194070080862534</v>
      </c>
      <c r="AG31" s="219">
        <f>('1 Utsläpp'!AG31/'6 FV (kvartal)'!AG31)*1000</f>
        <v>1.9354838709677422</v>
      </c>
      <c r="AH31" s="219">
        <f>('1 Utsläpp'!AH31/'6 FV (kvartal)'!AH31)*1000</f>
        <v>2.1042020373514432</v>
      </c>
      <c r="AI31" s="219">
        <f>('1 Utsläpp'!AI31/'6 FV (kvartal)'!AI31)*1000</f>
        <v>1.5900253592561284</v>
      </c>
      <c r="AJ31" s="219">
        <f>('1 Utsläpp'!AJ31/'6 FV (kvartal)'!AJ31)*1000</f>
        <v>1.6420460255250728</v>
      </c>
      <c r="AK31" s="219">
        <f>('1 Utsläpp'!AK31/'6 FV (kvartal)'!AK31)*1000</f>
        <v>1.6718238077903169</v>
      </c>
      <c r="AL31" s="219">
        <f>('1 Utsläpp'!AL31/'6 FV (kvartal)'!AL31)*1000</f>
        <v>1.9083661317993743</v>
      </c>
      <c r="AM31" s="219">
        <f>('1 Utsläpp'!AM31/'6 FV (kvartal)'!AM31)*1000</f>
        <v>1.4274245343609506</v>
      </c>
      <c r="AN31" s="219">
        <f>('1 Utsläpp'!AN31/'6 FV (kvartal)'!AN31)*1000</f>
        <v>1.5131703619480767</v>
      </c>
      <c r="AO31" s="219">
        <f>('1 Utsläpp'!AO31/'6 FV (kvartal)'!AO31)*1000</f>
        <v>1.5589814654425775</v>
      </c>
      <c r="AP31" s="219">
        <f>('1 Utsläpp'!AP31/'6 FV (kvartal)'!AP31)*1000</f>
        <v>1.6569978245105148</v>
      </c>
      <c r="AQ31" s="219">
        <f>('1 Utsläpp'!AQ31/'6 FV (kvartal)'!AQ31)*1000</f>
        <v>1.2198967889908257</v>
      </c>
      <c r="AR31" s="219">
        <f>('1 Utsläpp'!AR31/'6 FV (kvartal)'!AR31)*1000</f>
        <v>1.4300498635807695</v>
      </c>
      <c r="AS31" s="219">
        <f>('1 Utsläpp'!AS31/'6 FV (kvartal)'!AS31)*1000</f>
        <v>1.4239086087311301</v>
      </c>
      <c r="AT31" s="219">
        <f>('1 Utsläpp'!AT31/'6 FV (kvartal)'!AT31)*1000</f>
        <v>1.6442615454961136</v>
      </c>
      <c r="AU31" s="219">
        <f>('1 Utsläpp'!AU31/'6 FV (kvartal)'!AU31)*1000</f>
        <v>1.0962176509621766</v>
      </c>
      <c r="AV31" s="219">
        <f>('1 Utsläpp'!AV31/'6 FV (kvartal)'!AV31)*1000</f>
        <v>1.2473626466368468</v>
      </c>
      <c r="AW31" s="219">
        <f>('1 Utsläpp'!AW31/'6 FV (kvartal)'!AW31)*1000</f>
        <v>1.3779943158749492</v>
      </c>
      <c r="AX31" s="219">
        <f>('1 Utsläpp'!AX31/'6 FV (kvartal)'!AX31)*1000</f>
        <v>1.4700193423597678</v>
      </c>
      <c r="AY31" s="219">
        <f>('1 Utsläpp'!AY31/'6 FV (kvartal)'!AY31)*1000</f>
        <v>1.0917861267749167</v>
      </c>
      <c r="AZ31" s="219">
        <f>('1 Utsläpp'!AZ31/'6 FV (kvartal)'!AY31)*1000</f>
        <v>0.97017460425300628</v>
      </c>
      <c r="BA31" s="219">
        <f>('1 Utsläpp'!BA31/'6 FV (kvartal)'!AZ31)*1000</f>
        <v>1.1821266968325792</v>
      </c>
      <c r="BB31" s="219">
        <f>('1 Utsläpp'!BB31/'6 FV (kvartal)'!BA31)*1000</f>
        <v>1.3652225721337985</v>
      </c>
      <c r="BC31" s="219">
        <f>('1 Utsläpp'!BC31/'6 FV (kvartal)'!BB31)*1000</f>
        <v>1.2875833983190366</v>
      </c>
      <c r="BD31" s="219">
        <f>('1 Utsläpp'!BD31/'6 FV (kvartal)'!BD31)*1000</f>
        <v>1.0114218196140212</v>
      </c>
      <c r="BE31" s="219">
        <f>('1 Utsläpp'!BE31/'6 FV (kvartal)'!BE31)*1000</f>
        <v>1.0039200053152615</v>
      </c>
      <c r="BF31" s="219">
        <f>('1 Utsläpp'!BF31/'6 FV (kvartal)'!BF31)*1000</f>
        <v>1.2244418331374853</v>
      </c>
      <c r="BG31" s="219">
        <f>('1 Utsläpp'!BG31/'6 FV (kvartal)'!BG31)*1000</f>
        <v>0.86523689547102556</v>
      </c>
      <c r="BH31" s="219">
        <f>('1 Utsläpp'!BH31/'6 FV (kvartal)'!BI31)*1000</f>
        <v>0.74696960081233743</v>
      </c>
      <c r="BI31" s="219">
        <f>('1 Utsläpp'!BI31/'6 FV (kvartal)'!BJ31)*1000</f>
        <v>0.85311270853112708</v>
      </c>
      <c r="BJ31" s="219">
        <f>('1 Utsläpp'!BK31/'6 FV (kvartal)'!BK31)*1000</f>
        <v>0.71713147410358569</v>
      </c>
      <c r="BK31" s="219">
        <f>('1 Utsläpp'!BL31/'6 FV (kvartal)'!BL31)*1000</f>
        <v>0.80434316736909772</v>
      </c>
      <c r="BL31" s="219">
        <f>('1 Utsläpp'!BM31/'6 FV (kvartal)'!BM31)*1000</f>
        <v>0.81854109451403312</v>
      </c>
      <c r="BM31" s="219">
        <f>('1 Utsläpp'!BN31/'6 FV (kvartal)'!BN31)*1000</f>
        <v>0.86062986603072178</v>
      </c>
      <c r="BN31" s="219">
        <f>('1 Utsläpp'!BO31/'6 FV (kvartal)'!BO31)*1000</f>
        <v>0.71276011472508694</v>
      </c>
      <c r="BO31" s="219">
        <f>('1 Utsläpp'!BP31/'6 FV (kvartal)'!BP31)*1000</f>
        <v>0.94979079497907948</v>
      </c>
      <c r="BP31" s="219">
        <f>('1 Utsläpp'!BQ31/'6 FV (kvartal)'!BQ31)*1000</f>
        <v>0.94569348708368228</v>
      </c>
      <c r="BQ31" s="219">
        <f>('1 Utsläpp'!BR31/'6 FV (kvartal)'!BR31)*1000</f>
        <v>1.0694356148901603</v>
      </c>
      <c r="BR31" s="219">
        <f>('1 Utsläpp'!BS31/'6 FV (kvartal)'!BS31)*1000</f>
        <v>0.76196898179366146</v>
      </c>
      <c r="BS31" s="219">
        <f>('1 Utsläpp'!BT31/'6 FV (kvartal)'!BT31)*1000</f>
        <v>0.95750915750915755</v>
      </c>
      <c r="BT31" s="219">
        <f>('1 Utsläpp'!BU31/'6 FV (kvartal)'!BU31)*1000</f>
        <v>0.90539494062983983</v>
      </c>
      <c r="BU31" s="219">
        <f>('1 Utsläpp'!BV31/'6 FV (kvartal)'!BV31)*1000</f>
        <v>1.0565509105655091</v>
      </c>
      <c r="BV31" s="219">
        <f>('1 Utsläpp'!BW31/'6 FV (kvartal)'!BW31)*1000</f>
        <v>0.85187782949690749</v>
      </c>
      <c r="BW31" s="68"/>
    </row>
    <row r="32" spans="1:75" s="16" customFormat="1" ht="15.75" customHeight="1" x14ac:dyDescent="0.3">
      <c r="A32" s="188"/>
      <c r="B32" s="131" t="s">
        <v>128</v>
      </c>
      <c r="C32" s="116" t="s">
        <v>46</v>
      </c>
      <c r="D32" s="219">
        <f>('1 Utsläpp'!D32/'6 FV (kvartal)'!D32)*1000</f>
        <v>2.8102645924744052</v>
      </c>
      <c r="E32" s="219">
        <f>('1 Utsläpp'!E32/'6 FV (kvartal)'!E32)*1000</f>
        <v>3.0112625963248369</v>
      </c>
      <c r="F32" s="219">
        <f>('1 Utsläpp'!F32/'6 FV (kvartal)'!F32)*1000</f>
        <v>2.9087312656911726</v>
      </c>
      <c r="G32" s="219">
        <f>('1 Utsläpp'!G32/'6 FV (kvartal)'!G32)*1000</f>
        <v>2.7196551390099777</v>
      </c>
      <c r="H32" s="219">
        <f>('1 Utsläpp'!H32/'6 FV (kvartal)'!H32)*1000</f>
        <v>3.223641223641224</v>
      </c>
      <c r="I32" s="219">
        <f>('1 Utsläpp'!I32/'6 FV (kvartal)'!I32)*1000</f>
        <v>3.3091928188906468</v>
      </c>
      <c r="J32" s="219">
        <f>('1 Utsläpp'!J32/'6 FV (kvartal)'!J32)*1000</f>
        <v>3.1932906924281426</v>
      </c>
      <c r="K32" s="219">
        <f>('1 Utsläpp'!K32/'6 FV (kvartal)'!K32)*1000</f>
        <v>2.952822347044155</v>
      </c>
      <c r="L32" s="219">
        <f>('1 Utsläpp'!L32/'6 FV (kvartal)'!L32)*1000</f>
        <v>3.412004414636217</v>
      </c>
      <c r="M32" s="219">
        <f>('1 Utsläpp'!M32/'6 FV (kvartal)'!M32)*1000</f>
        <v>3.4289786975688306</v>
      </c>
      <c r="N32" s="219">
        <f>('1 Utsläpp'!N32/'6 FV (kvartal)'!N32)*1000</f>
        <v>3.3234540613854424</v>
      </c>
      <c r="O32" s="219">
        <f>('1 Utsläpp'!O32/'6 FV (kvartal)'!O32)*1000</f>
        <v>3.1067893489474421</v>
      </c>
      <c r="P32" s="219">
        <f>('1 Utsläpp'!P32/'6 FV (kvartal)'!P32)*1000</f>
        <v>3.3749367964446337</v>
      </c>
      <c r="Q32" s="219">
        <f>('1 Utsläpp'!Q32/'6 FV (kvartal)'!Q32)*1000</f>
        <v>3.3441014306186396</v>
      </c>
      <c r="R32" s="219">
        <f>('1 Utsläpp'!R32/'6 FV (kvartal)'!R32)*1000</f>
        <v>3.2040299928035849</v>
      </c>
      <c r="S32" s="219">
        <f>('1 Utsläpp'!S32/'6 FV (kvartal)'!S32)*1000</f>
        <v>2.9379322419679594</v>
      </c>
      <c r="T32" s="219">
        <f>('1 Utsläpp'!T32/'6 FV (kvartal)'!T32)*1000</f>
        <v>3.2403805719091672</v>
      </c>
      <c r="U32" s="219">
        <f>('1 Utsläpp'!U32/'6 FV (kvartal)'!U32)*1000</f>
        <v>3.0638145315487568</v>
      </c>
      <c r="V32" s="219">
        <f>('1 Utsläpp'!V32/'6 FV (kvartal)'!V32)*1000</f>
        <v>3.1192081898015624</v>
      </c>
      <c r="W32" s="219">
        <f>('1 Utsläpp'!W32/'6 FV (kvartal)'!W32)*1000</f>
        <v>2.9644973153119794</v>
      </c>
      <c r="X32" s="219">
        <f>('1 Utsläpp'!X32/'6 FV (kvartal)'!X32)*1000</f>
        <v>3.5050367546964338</v>
      </c>
      <c r="Y32" s="219">
        <f>('1 Utsläpp'!Y32/'6 FV (kvartal)'!Y32)*1000</f>
        <v>3.4622823984526114</v>
      </c>
      <c r="Z32" s="219">
        <f>('1 Utsläpp'!Z32/'6 FV (kvartal)'!Z32)*1000</f>
        <v>3.3849274382440298</v>
      </c>
      <c r="AA32" s="219">
        <f>('1 Utsläpp'!AA32/'6 FV (kvartal)'!AA32)*1000</f>
        <v>3.0164175447194315</v>
      </c>
      <c r="AB32" s="219">
        <f>('1 Utsläpp'!AB32/'6 FV (kvartal)'!AB32)*1000</f>
        <v>2.902087926338996</v>
      </c>
      <c r="AC32" s="219">
        <f>('1 Utsläpp'!AC32/'6 FV (kvartal)'!AC32)*1000</f>
        <v>2.9295707282075809</v>
      </c>
      <c r="AD32" s="219">
        <f>('1 Utsläpp'!AD32/'6 FV (kvartal)'!AD32)*1000</f>
        <v>2.8586721277140401</v>
      </c>
      <c r="AE32" s="219">
        <f>('1 Utsläpp'!AE32/'6 FV (kvartal)'!AE32)*1000</f>
        <v>2.6257695215466033</v>
      </c>
      <c r="AF32" s="219">
        <f>('1 Utsläpp'!AF32/'6 FV (kvartal)'!AF32)*1000</f>
        <v>2.79014594167126</v>
      </c>
      <c r="AG32" s="219">
        <f>('1 Utsläpp'!AG32/'6 FV (kvartal)'!AG32)*1000</f>
        <v>2.7878476717710612</v>
      </c>
      <c r="AH32" s="219">
        <f>('1 Utsläpp'!AH32/'6 FV (kvartal)'!AH32)*1000</f>
        <v>2.5936263278483649</v>
      </c>
      <c r="AI32" s="219">
        <f>('1 Utsläpp'!AI32/'6 FV (kvartal)'!AI32)*1000</f>
        <v>2.5497819468444005</v>
      </c>
      <c r="AJ32" s="219">
        <f>('1 Utsläpp'!AJ32/'6 FV (kvartal)'!AJ32)*1000</f>
        <v>2.590175521262811</v>
      </c>
      <c r="AK32" s="219">
        <f>('1 Utsläpp'!AK32/'6 FV (kvartal)'!AK32)*1000</f>
        <v>2.4848608837970541</v>
      </c>
      <c r="AL32" s="219">
        <f>('1 Utsläpp'!AL32/'6 FV (kvartal)'!AL32)*1000</f>
        <v>2.5391631559572989</v>
      </c>
      <c r="AM32" s="219">
        <f>('1 Utsläpp'!AM32/'6 FV (kvartal)'!AM32)*1000</f>
        <v>2.3327537118070816</v>
      </c>
      <c r="AN32" s="219">
        <f>('1 Utsläpp'!AN32/'6 FV (kvartal)'!AN32)*1000</f>
        <v>2.3932515870945301</v>
      </c>
      <c r="AO32" s="219">
        <f>('1 Utsläpp'!AO32/'6 FV (kvartal)'!AO32)*1000</f>
        <v>2.5511900502956713</v>
      </c>
      <c r="AP32" s="219">
        <f>('1 Utsläpp'!AP32/'6 FV (kvartal)'!AP32)*1000</f>
        <v>2.5013895464931961</v>
      </c>
      <c r="AQ32" s="219">
        <f>('1 Utsläpp'!AQ32/'6 FV (kvartal)'!AQ32)*1000</f>
        <v>2.1938051113435959</v>
      </c>
      <c r="AR32" s="219">
        <f>('1 Utsläpp'!AR32/'6 FV (kvartal)'!AR32)*1000</f>
        <v>2.2538760083717717</v>
      </c>
      <c r="AS32" s="219">
        <f>('1 Utsläpp'!AS32/'6 FV (kvartal)'!AS32)*1000</f>
        <v>2.56771640695113</v>
      </c>
      <c r="AT32" s="219">
        <f>('1 Utsläpp'!AT32/'6 FV (kvartal)'!AT32)*1000</f>
        <v>2.5597975619062918</v>
      </c>
      <c r="AU32" s="219">
        <f>('1 Utsläpp'!AU32/'6 FV (kvartal)'!AU32)*1000</f>
        <v>2.2910481845170132</v>
      </c>
      <c r="AV32" s="219">
        <f>('1 Utsläpp'!AV32/'6 FV (kvartal)'!AV32)*1000</f>
        <v>2.4596027060800618</v>
      </c>
      <c r="AW32" s="219">
        <f>('1 Utsläpp'!AW32/'6 FV (kvartal)'!AW32)*1000</f>
        <v>2.5990252903070536</v>
      </c>
      <c r="AX32" s="219">
        <f>('1 Utsläpp'!AX32/'6 FV (kvartal)'!AX32)*1000</f>
        <v>2.625902879209268</v>
      </c>
      <c r="AY32" s="219">
        <f>('1 Utsläpp'!AY32/'6 FV (kvartal)'!AY32)*1000</f>
        <v>2.3097284097899231</v>
      </c>
      <c r="AZ32" s="219">
        <f>('1 Utsläpp'!AZ32/'6 FV (kvartal)'!AY32)*1000</f>
        <v>2.1168005666672882</v>
      </c>
      <c r="BA32" s="219">
        <f>('1 Utsläpp'!BA32/'6 FV (kvartal)'!AZ32)*1000</f>
        <v>2.3094585884627779</v>
      </c>
      <c r="BB32" s="219">
        <f>('1 Utsläpp'!BB32/'6 FV (kvartal)'!BA32)*1000</f>
        <v>2.9736587723537937</v>
      </c>
      <c r="BC32" s="219">
        <f>('1 Utsläpp'!BC32/'6 FV (kvartal)'!BB32)*1000</f>
        <v>2.801305209183079</v>
      </c>
      <c r="BD32" s="219">
        <f>('1 Utsläpp'!BD32/'6 FV (kvartal)'!BD32)*1000</f>
        <v>2.5707309055903829</v>
      </c>
      <c r="BE32" s="219">
        <f>('1 Utsläpp'!BE32/'6 FV (kvartal)'!BE32)*1000</f>
        <v>2.6524644945697577</v>
      </c>
      <c r="BF32" s="219">
        <f>('1 Utsläpp'!BF32/'6 FV (kvartal)'!BF32)*1000</f>
        <v>2.645453417690113</v>
      </c>
      <c r="BG32" s="219">
        <f>('1 Utsläpp'!BG32/'6 FV (kvartal)'!BG32)*1000</f>
        <v>2.0739552642131138</v>
      </c>
      <c r="BH32" s="219">
        <f>('1 Utsläpp'!BH32/'6 FV (kvartal)'!BI32)*1000</f>
        <v>1.9844797435150103</v>
      </c>
      <c r="BI32" s="219">
        <f>('1 Utsläpp'!BI32/'6 FV (kvartal)'!BJ32)*1000</f>
        <v>2.0989815107900278</v>
      </c>
      <c r="BJ32" s="219">
        <f>('1 Utsläpp'!BK32/'6 FV (kvartal)'!BK32)*1000</f>
        <v>1.8109292063695082</v>
      </c>
      <c r="BK32" s="219">
        <f>('1 Utsläpp'!BL32/'6 FV (kvartal)'!BL32)*1000</f>
        <v>1.9597778062954885</v>
      </c>
      <c r="BL32" s="219">
        <f>('1 Utsläpp'!BM32/'6 FV (kvartal)'!BM32)*1000</f>
        <v>1.9077444922084899</v>
      </c>
      <c r="BM32" s="219">
        <f>('1 Utsläpp'!BN32/'6 FV (kvartal)'!BN32)*1000</f>
        <v>1.962252378724068</v>
      </c>
      <c r="BN32" s="219">
        <f>('1 Utsläpp'!BO32/'6 FV (kvartal)'!BO32)*1000</f>
        <v>1.8408298755186721</v>
      </c>
      <c r="BO32" s="219">
        <f>('1 Utsläpp'!BP32/'6 FV (kvartal)'!BP32)*1000</f>
        <v>2.3831916134848941</v>
      </c>
      <c r="BP32" s="219">
        <f>('1 Utsläpp'!BQ32/'6 FV (kvartal)'!BQ32)*1000</f>
        <v>2.5344410929424424</v>
      </c>
      <c r="BQ32" s="219">
        <f>('1 Utsläpp'!BR32/'6 FV (kvartal)'!BR32)*1000</f>
        <v>2.7333383032652452</v>
      </c>
      <c r="BR32" s="219">
        <f>('1 Utsläpp'!BS32/'6 FV (kvartal)'!BS32)*1000</f>
        <v>2.399720400043015</v>
      </c>
      <c r="BS32" s="219">
        <f>('1 Utsläpp'!BT32/'6 FV (kvartal)'!BT32)*1000</f>
        <v>2.3403090733273735</v>
      </c>
      <c r="BT32" s="219">
        <f>('1 Utsläpp'!BU32/'6 FV (kvartal)'!BU32)*1000</f>
        <v>2.3465021566167756</v>
      </c>
      <c r="BU32" s="219">
        <f>('1 Utsläpp'!BV32/'6 FV (kvartal)'!BV32)*1000</f>
        <v>2.6506163105974654</v>
      </c>
      <c r="BV32" s="219">
        <f>('1 Utsläpp'!BW32/'6 FV (kvartal)'!BW32)*1000</f>
        <v>2.3260197005796379</v>
      </c>
      <c r="BW32" s="68"/>
    </row>
    <row r="33" spans="1:75" s="16" customFormat="1" ht="15.75" customHeight="1" x14ac:dyDescent="0.3">
      <c r="A33" s="188"/>
      <c r="B33" s="131" t="s">
        <v>129</v>
      </c>
      <c r="C33" s="116" t="s">
        <v>16</v>
      </c>
      <c r="D33" s="219">
        <f>('1 Utsläpp'!D33/'6 FV (kvartal)'!D33)*1000</f>
        <v>1.6428018575851393</v>
      </c>
      <c r="E33" s="219">
        <f>('1 Utsläpp'!E33/'6 FV (kvartal)'!E33)*1000</f>
        <v>1.7885781341678073</v>
      </c>
      <c r="F33" s="219">
        <f>('1 Utsläpp'!F33/'6 FV (kvartal)'!F33)*1000</f>
        <v>1.8680634788922312</v>
      </c>
      <c r="G33" s="219">
        <f>('1 Utsläpp'!G33/'6 FV (kvartal)'!G33)*1000</f>
        <v>1.6021386430678466</v>
      </c>
      <c r="H33" s="219">
        <f>('1 Utsläpp'!H33/'6 FV (kvartal)'!H33)*1000</f>
        <v>1.5925014201855709</v>
      </c>
      <c r="I33" s="219">
        <f>('1 Utsläpp'!I33/'6 FV (kvartal)'!I33)*1000</f>
        <v>1.6279480611253423</v>
      </c>
      <c r="J33" s="219">
        <f>('1 Utsläpp'!J33/'6 FV (kvartal)'!J33)*1000</f>
        <v>1.7842125382262997</v>
      </c>
      <c r="K33" s="219">
        <f>('1 Utsläpp'!K33/'6 FV (kvartal)'!K33)*1000</f>
        <v>1.5388543705847306</v>
      </c>
      <c r="L33" s="219">
        <f>('1 Utsläpp'!L33/'6 FV (kvartal)'!L33)*1000</f>
        <v>1.6680786971665253</v>
      </c>
      <c r="M33" s="219">
        <f>('1 Utsläpp'!M33/'6 FV (kvartal)'!M33)*1000</f>
        <v>1.6538530305739316</v>
      </c>
      <c r="N33" s="219">
        <f>('1 Utsläpp'!N33/'6 FV (kvartal)'!N33)*1000</f>
        <v>1.7873432155074114</v>
      </c>
      <c r="O33" s="219">
        <f>('1 Utsläpp'!O33/'6 FV (kvartal)'!O33)*1000</f>
        <v>1.5266500522550042</v>
      </c>
      <c r="P33" s="219">
        <f>('1 Utsläpp'!P33/'6 FV (kvartal)'!P33)*1000</f>
        <v>1.4685076280576153</v>
      </c>
      <c r="Q33" s="219">
        <f>('1 Utsläpp'!Q33/'6 FV (kvartal)'!Q33)*1000</f>
        <v>1.4800637958532694</v>
      </c>
      <c r="R33" s="219">
        <f>('1 Utsläpp'!R33/'6 FV (kvartal)'!R33)*1000</f>
        <v>1.5927835051546391</v>
      </c>
      <c r="S33" s="219">
        <f>('1 Utsläpp'!S33/'6 FV (kvartal)'!S33)*1000</f>
        <v>1.3764198981590285</v>
      </c>
      <c r="T33" s="219">
        <f>('1 Utsläpp'!T33/'6 FV (kvartal)'!T33)*1000</f>
        <v>1.382168271243198</v>
      </c>
      <c r="U33" s="219">
        <f>('1 Utsläpp'!U33/'6 FV (kvartal)'!U33)*1000</f>
        <v>1.4045900575784607</v>
      </c>
      <c r="V33" s="219">
        <f>('1 Utsläpp'!V33/'6 FV (kvartal)'!V33)*1000</f>
        <v>1.5707369553523398</v>
      </c>
      <c r="W33" s="219">
        <f>('1 Utsläpp'!W33/'6 FV (kvartal)'!W33)*1000</f>
        <v>1.3928396272682686</v>
      </c>
      <c r="X33" s="219">
        <f>('1 Utsläpp'!X33/'6 FV (kvartal)'!X33)*1000</f>
        <v>1.3248668578451457</v>
      </c>
      <c r="Y33" s="219">
        <f>('1 Utsläpp'!Y33/'6 FV (kvartal)'!Y33)*1000</f>
        <v>1.3099947749496157</v>
      </c>
      <c r="Z33" s="219">
        <f>('1 Utsläpp'!Z33/'6 FV (kvartal)'!Z33)*1000</f>
        <v>1.5571541363277479</v>
      </c>
      <c r="AA33" s="219">
        <f>('1 Utsläpp'!AA33/'6 FV (kvartal)'!AA33)*1000</f>
        <v>1.3033971105037097</v>
      </c>
      <c r="AB33" s="219">
        <f>('1 Utsläpp'!AB33/'6 FV (kvartal)'!AB33)*1000</f>
        <v>1.2552936476228527</v>
      </c>
      <c r="AC33" s="219">
        <f>('1 Utsläpp'!AC33/'6 FV (kvartal)'!AC33)*1000</f>
        <v>1.3646461440812441</v>
      </c>
      <c r="AD33" s="219">
        <f>('1 Utsläpp'!AD33/'6 FV (kvartal)'!AD33)*1000</f>
        <v>1.5182558444969794</v>
      </c>
      <c r="AE33" s="219">
        <f>('1 Utsläpp'!AE33/'6 FV (kvartal)'!AE33)*1000</f>
        <v>1.2855377008652658</v>
      </c>
      <c r="AF33" s="219">
        <f>('1 Utsläpp'!AF33/'6 FV (kvartal)'!AF33)*1000</f>
        <v>1.171953773365392</v>
      </c>
      <c r="AG33" s="219">
        <f>('1 Utsläpp'!AG33/'6 FV (kvartal)'!AG33)*1000</f>
        <v>1.2734369021198439</v>
      </c>
      <c r="AH33" s="219">
        <f>('1 Utsläpp'!AH33/'6 FV (kvartal)'!AH33)*1000</f>
        <v>1.3803806256636444</v>
      </c>
      <c r="AI33" s="219">
        <f>('1 Utsläpp'!AI33/'6 FV (kvartal)'!AI33)*1000</f>
        <v>1.2072824951499774</v>
      </c>
      <c r="AJ33" s="219">
        <f>('1 Utsläpp'!AJ33/'6 FV (kvartal)'!AJ33)*1000</f>
        <v>1.1135964211535387</v>
      </c>
      <c r="AK33" s="219">
        <f>('1 Utsläpp'!AK33/'6 FV (kvartal)'!AK33)*1000</f>
        <v>1.1328407938577429</v>
      </c>
      <c r="AL33" s="219">
        <f>('1 Utsläpp'!AL33/'6 FV (kvartal)'!AL33)*1000</f>
        <v>1.2876120358514724</v>
      </c>
      <c r="AM33" s="219">
        <f>('1 Utsläpp'!AM33/'6 FV (kvartal)'!AM33)*1000</f>
        <v>1.1229157444296887</v>
      </c>
      <c r="AN33" s="219">
        <f>('1 Utsläpp'!AN33/'6 FV (kvartal)'!AN33)*1000</f>
        <v>1.012202293443105</v>
      </c>
      <c r="AO33" s="219">
        <f>('1 Utsläpp'!AO33/'6 FV (kvartal)'!AO33)*1000</f>
        <v>1.1641880727054228</v>
      </c>
      <c r="AP33" s="219">
        <f>('1 Utsläpp'!AP33/'6 FV (kvartal)'!AP33)*1000</f>
        <v>1.2770105605199025</v>
      </c>
      <c r="AQ33" s="219">
        <f>('1 Utsläpp'!AQ33/'6 FV (kvartal)'!AQ33)*1000</f>
        <v>1.0555435797944961</v>
      </c>
      <c r="AR33" s="219">
        <f>('1 Utsläpp'!AR33/'6 FV (kvartal)'!AR33)*1000</f>
        <v>0.99582898852971835</v>
      </c>
      <c r="AS33" s="219">
        <f>('1 Utsläpp'!AS33/'6 FV (kvartal)'!AS33)*1000</f>
        <v>1.1047893410154843</v>
      </c>
      <c r="AT33" s="219">
        <f>('1 Utsläpp'!AT33/'6 FV (kvartal)'!AT33)*1000</f>
        <v>1.2610813832760961</v>
      </c>
      <c r="AU33" s="219">
        <f>('1 Utsläpp'!AU33/'6 FV (kvartal)'!AU33)*1000</f>
        <v>1.0701922368711791</v>
      </c>
      <c r="AV33" s="219">
        <f>('1 Utsläpp'!AV33/'6 FV (kvartal)'!AV33)*1000</f>
        <v>0.99067771530038484</v>
      </c>
      <c r="AW33" s="219">
        <f>('1 Utsläpp'!AW33/'6 FV (kvartal)'!AW33)*1000</f>
        <v>1.0596346087556014</v>
      </c>
      <c r="AX33" s="219">
        <f>('1 Utsläpp'!AX33/'6 FV (kvartal)'!AX33)*1000</f>
        <v>1.2592533630502269</v>
      </c>
      <c r="AY33" s="219">
        <f>('1 Utsläpp'!AY33/'6 FV (kvartal)'!AY33)*1000</f>
        <v>1.0198935275987673</v>
      </c>
      <c r="AZ33" s="219">
        <f>('1 Utsläpp'!AZ33/'6 FV (kvartal)'!AY33)*1000</f>
        <v>0.91832446063323059</v>
      </c>
      <c r="BA33" s="219">
        <f>('1 Utsläpp'!BA33/'6 FV (kvartal)'!AZ33)*1000</f>
        <v>0.97327829676298072</v>
      </c>
      <c r="BB33" s="219">
        <f>('1 Utsläpp'!BB33/'6 FV (kvartal)'!BA33)*1000</f>
        <v>1.0442051572683479</v>
      </c>
      <c r="BC33" s="219">
        <f>('1 Utsläpp'!BC33/'6 FV (kvartal)'!BB33)*1000</f>
        <v>1.0543402643580428</v>
      </c>
      <c r="BD33" s="219">
        <f>('1 Utsläpp'!BD33/'6 FV (kvartal)'!BD33)*1000</f>
        <v>0.85473684210526313</v>
      </c>
      <c r="BE33" s="219">
        <f>('1 Utsläpp'!BE33/'6 FV (kvartal)'!BE33)*1000</f>
        <v>0.95874764848159089</v>
      </c>
      <c r="BF33" s="219">
        <f>('1 Utsläpp'!BF33/'6 FV (kvartal)'!BF33)*1000</f>
        <v>1.0877399426344048</v>
      </c>
      <c r="BG33" s="219">
        <f>('1 Utsläpp'!BG33/'6 FV (kvartal)'!BG33)*1000</f>
        <v>0.86175710594315247</v>
      </c>
      <c r="BH33" s="219">
        <f>('1 Utsläpp'!BH33/'6 FV (kvartal)'!BI33)*1000</f>
        <v>0.70651171370595833</v>
      </c>
      <c r="BI33" s="219">
        <f>('1 Utsläpp'!BI33/'6 FV (kvartal)'!BJ33)*1000</f>
        <v>0.91411501120238992</v>
      </c>
      <c r="BJ33" s="219">
        <f>('1 Utsläpp'!BK33/'6 FV (kvartal)'!BK33)*1000</f>
        <v>0.79432810345959426</v>
      </c>
      <c r="BK33" s="219">
        <f>('1 Utsläpp'!BL33/'6 FV (kvartal)'!BL33)*1000</f>
        <v>0.77292333379713374</v>
      </c>
      <c r="BL33" s="219">
        <f>('1 Utsläpp'!BM33/'6 FV (kvartal)'!BM33)*1000</f>
        <v>0.78602620087336239</v>
      </c>
      <c r="BM33" s="219">
        <f>('1 Utsläpp'!BN33/'6 FV (kvartal)'!BN33)*1000</f>
        <v>0.93204032940814274</v>
      </c>
      <c r="BN33" s="219">
        <f>('1 Utsläpp'!BO33/'6 FV (kvartal)'!BO33)*1000</f>
        <v>0.75117370892018775</v>
      </c>
      <c r="BO33" s="219">
        <f>('1 Utsläpp'!BP33/'6 FV (kvartal)'!BP33)*1000</f>
        <v>0.83474443399184706</v>
      </c>
      <c r="BP33" s="219">
        <f>('1 Utsläpp'!BQ33/'6 FV (kvartal)'!BQ33)*1000</f>
        <v>0.95675927776667336</v>
      </c>
      <c r="BQ33" s="219">
        <f>('1 Utsläpp'!BR33/'6 FV (kvartal)'!BR33)*1000</f>
        <v>1.0476863299187564</v>
      </c>
      <c r="BR33" s="219">
        <f>('1 Utsläpp'!BS33/'6 FV (kvartal)'!BS33)*1000</f>
        <v>0.8602778859888327</v>
      </c>
      <c r="BS33" s="219">
        <f>('1 Utsläpp'!BT33/'6 FV (kvartal)'!BT33)*1000</f>
        <v>0.9117479327060164</v>
      </c>
      <c r="BT33" s="219">
        <f>('1 Utsläpp'!BU33/'6 FV (kvartal)'!BU33)*1000</f>
        <v>0.89839152608866224</v>
      </c>
      <c r="BU33" s="219">
        <f>('1 Utsläpp'!BV33/'6 FV (kvartal)'!BV33)*1000</f>
        <v>0.98894910959386229</v>
      </c>
      <c r="BV33" s="219">
        <f>('1 Utsläpp'!BW33/'6 FV (kvartal)'!BW33)*1000</f>
        <v>0.76936650785247929</v>
      </c>
      <c r="BW33" s="68"/>
    </row>
    <row r="34" spans="1:75" s="16" customFormat="1" ht="15.75" customHeight="1" x14ac:dyDescent="0.3">
      <c r="A34" s="188"/>
      <c r="B34" s="131" t="s">
        <v>130</v>
      </c>
      <c r="C34" s="116" t="s">
        <v>17</v>
      </c>
      <c r="D34" s="219">
        <f>('1 Utsläpp'!D34/'6 FV (kvartal)'!D34)*1000</f>
        <v>2.8334990765733772</v>
      </c>
      <c r="E34" s="219">
        <f>('1 Utsläpp'!E34/'6 FV (kvartal)'!E34)*1000</f>
        <v>2.738001054852321</v>
      </c>
      <c r="F34" s="219">
        <f>('1 Utsläpp'!F34/'6 FV (kvartal)'!F34)*1000</f>
        <v>3.3845278725824799</v>
      </c>
      <c r="G34" s="219">
        <f>('1 Utsläpp'!G34/'6 FV (kvartal)'!G34)*1000</f>
        <v>2.5816702682089741</v>
      </c>
      <c r="H34" s="219">
        <f>('1 Utsläpp'!H34/'6 FV (kvartal)'!H34)*1000</f>
        <v>2.3874691918536777</v>
      </c>
      <c r="I34" s="219">
        <f>('1 Utsläpp'!I34/'6 FV (kvartal)'!I34)*1000</f>
        <v>2.2474467464254451</v>
      </c>
      <c r="J34" s="219">
        <f>('1 Utsläpp'!J34/'6 FV (kvartal)'!J34)*1000</f>
        <v>2.9844097995545655</v>
      </c>
      <c r="K34" s="219">
        <f>('1 Utsläpp'!K34/'6 FV (kvartal)'!K34)*1000</f>
        <v>2.2093570001175502</v>
      </c>
      <c r="L34" s="219">
        <f>('1 Utsläpp'!L34/'6 FV (kvartal)'!L34)*1000</f>
        <v>2.6258945136496159</v>
      </c>
      <c r="M34" s="219">
        <f>('1 Utsläpp'!M34/'6 FV (kvartal)'!M34)*1000</f>
        <v>2.3453741457531732</v>
      </c>
      <c r="N34" s="219">
        <f>('1 Utsläpp'!N34/'6 FV (kvartal)'!N34)*1000</f>
        <v>2.9947916666666665</v>
      </c>
      <c r="O34" s="219">
        <f>('1 Utsläpp'!O34/'6 FV (kvartal)'!O34)*1000</f>
        <v>2.2695550220534866</v>
      </c>
      <c r="P34" s="219">
        <f>('1 Utsläpp'!P34/'6 FV (kvartal)'!P34)*1000</f>
        <v>2.0915312232677499</v>
      </c>
      <c r="Q34" s="219">
        <f>('1 Utsläpp'!Q34/'6 FV (kvartal)'!Q34)*1000</f>
        <v>2.0585697025487604</v>
      </c>
      <c r="R34" s="219">
        <f>('1 Utsläpp'!R34/'6 FV (kvartal)'!R34)*1000</f>
        <v>2.6008968609865475</v>
      </c>
      <c r="S34" s="219">
        <f>('1 Utsläpp'!S34/'6 FV (kvartal)'!S34)*1000</f>
        <v>2.023864959254948</v>
      </c>
      <c r="T34" s="219">
        <f>('1 Utsläpp'!T34/'6 FV (kvartal)'!T34)*1000</f>
        <v>2.2712550607287447</v>
      </c>
      <c r="U34" s="219">
        <f>('1 Utsläpp'!U34/'6 FV (kvartal)'!U34)*1000</f>
        <v>2.282135794330916</v>
      </c>
      <c r="V34" s="219">
        <f>('1 Utsläpp'!V34/'6 FV (kvartal)'!V34)*1000</f>
        <v>2.8408721119427272</v>
      </c>
      <c r="W34" s="219">
        <f>('1 Utsläpp'!W34/'6 FV (kvartal)'!W34)*1000</f>
        <v>2.3579939041285671</v>
      </c>
      <c r="X34" s="219">
        <f>('1 Utsläpp'!X34/'6 FV (kvartal)'!X34)*1000</f>
        <v>2.208436724565757</v>
      </c>
      <c r="Y34" s="219">
        <f>('1 Utsläpp'!Y34/'6 FV (kvartal)'!Y34)*1000</f>
        <v>2.0878524945770063</v>
      </c>
      <c r="Z34" s="219">
        <f>('1 Utsläpp'!Z34/'6 FV (kvartal)'!Z34)*1000</f>
        <v>2.5100855252541554</v>
      </c>
      <c r="AA34" s="219">
        <f>('1 Utsläpp'!AA34/'6 FV (kvartal)'!AA34)*1000</f>
        <v>1.9819879478180251</v>
      </c>
      <c r="AB34" s="219">
        <f>('1 Utsläpp'!AB34/'6 FV (kvartal)'!AB34)*1000</f>
        <v>2.1113336556392017</v>
      </c>
      <c r="AC34" s="219">
        <f>('1 Utsläpp'!AC34/'6 FV (kvartal)'!AC34)*1000</f>
        <v>2.1298943029980721</v>
      </c>
      <c r="AD34" s="219">
        <f>('1 Utsläpp'!AD34/'6 FV (kvartal)'!AD34)*1000</f>
        <v>2.5183335933843032</v>
      </c>
      <c r="AE34" s="219">
        <f>('1 Utsläpp'!AE34/'6 FV (kvartal)'!AE34)*1000</f>
        <v>2.0225152782245099</v>
      </c>
      <c r="AF34" s="219">
        <f>('1 Utsläpp'!AF34/'6 FV (kvartal)'!AF34)*1000</f>
        <v>1.9850546081624831</v>
      </c>
      <c r="AG34" s="219">
        <f>('1 Utsläpp'!AG34/'6 FV (kvartal)'!AG34)*1000</f>
        <v>2.1124828532235944</v>
      </c>
      <c r="AH34" s="219">
        <f>('1 Utsläpp'!AH34/'6 FV (kvartal)'!AH34)*1000</f>
        <v>2.507689941556444</v>
      </c>
      <c r="AI34" s="219">
        <f>('1 Utsläpp'!AI34/'6 FV (kvartal)'!AI34)*1000</f>
        <v>2.0384689117515498</v>
      </c>
      <c r="AJ34" s="219">
        <f>('1 Utsläpp'!AJ34/'6 FV (kvartal)'!AJ34)*1000</f>
        <v>1.8025695654980955</v>
      </c>
      <c r="AK34" s="219">
        <f>('1 Utsläpp'!AK34/'6 FV (kvartal)'!AK34)*1000</f>
        <v>1.6738074835761212</v>
      </c>
      <c r="AL34" s="219">
        <f>('1 Utsläpp'!AL34/'6 FV (kvartal)'!AL34)*1000</f>
        <v>2.0266484455073455</v>
      </c>
      <c r="AM34" s="219">
        <f>('1 Utsläpp'!AM34/'6 FV (kvartal)'!AM34)*1000</f>
        <v>1.605583671653412</v>
      </c>
      <c r="AN34" s="219">
        <f>('1 Utsläpp'!AN34/'6 FV (kvartal)'!AN34)*1000</f>
        <v>2.141315129237412</v>
      </c>
      <c r="AO34" s="219">
        <f>('1 Utsläpp'!AO34/'6 FV (kvartal)'!AO34)*1000</f>
        <v>2.1332586786114223</v>
      </c>
      <c r="AP34" s="219">
        <f>('1 Utsläpp'!AP34/'6 FV (kvartal)'!AP34)*1000</f>
        <v>2.5387776746652522</v>
      </c>
      <c r="AQ34" s="219">
        <f>('1 Utsläpp'!AQ34/'6 FV (kvartal)'!AQ34)*1000</f>
        <v>1.9996792815907631</v>
      </c>
      <c r="AR34" s="219">
        <f>('1 Utsläpp'!AR34/'6 FV (kvartal)'!AR34)*1000</f>
        <v>1.6827743035815805</v>
      </c>
      <c r="AS34" s="219">
        <f>('1 Utsläpp'!AS34/'6 FV (kvartal)'!AS34)*1000</f>
        <v>1.6686346071275224</v>
      </c>
      <c r="AT34" s="219">
        <f>('1 Utsläpp'!AT34/'6 FV (kvartal)'!AT34)*1000</f>
        <v>2.075011535165777</v>
      </c>
      <c r="AU34" s="219">
        <f>('1 Utsläpp'!AU34/'6 FV (kvartal)'!AU34)*1000</f>
        <v>1.6152296107752677</v>
      </c>
      <c r="AV34" s="219">
        <f>('1 Utsläpp'!AV34/'6 FV (kvartal)'!AV34)*1000</f>
        <v>1.5883050177795339</v>
      </c>
      <c r="AW34" s="219">
        <f>('1 Utsläpp'!AW34/'6 FV (kvartal)'!AW34)*1000</f>
        <v>1.5556139889560872</v>
      </c>
      <c r="AX34" s="219">
        <f>('1 Utsläpp'!AX34/'6 FV (kvartal)'!AX34)*1000</f>
        <v>1.8942842690945878</v>
      </c>
      <c r="AY34" s="219">
        <f>('1 Utsläpp'!AY34/'6 FV (kvartal)'!AY34)*1000</f>
        <v>1.5325609691583346</v>
      </c>
      <c r="AZ34" s="219">
        <f>('1 Utsläpp'!AZ34/'6 FV (kvartal)'!AY34)*1000</f>
        <v>1.4346929058879543</v>
      </c>
      <c r="BA34" s="219">
        <f>('1 Utsläpp'!BA34/'6 FV (kvartal)'!AZ34)*1000</f>
        <v>1.5041186161449753</v>
      </c>
      <c r="BB34" s="219">
        <f>('1 Utsläpp'!BB34/'6 FV (kvartal)'!BA34)*1000</f>
        <v>1.6984858459512837</v>
      </c>
      <c r="BC34" s="219">
        <f>('1 Utsläpp'!BC34/'6 FV (kvartal)'!BB34)*1000</f>
        <v>1.7661067130076591</v>
      </c>
      <c r="BD34" s="219">
        <f>('1 Utsläpp'!BD34/'6 FV (kvartal)'!BD34)*1000</f>
        <v>1.3295644891122278</v>
      </c>
      <c r="BE34" s="219">
        <f>('1 Utsläpp'!BE34/'6 FV (kvartal)'!BE34)*1000</f>
        <v>1.2336440016528167</v>
      </c>
      <c r="BF34" s="219">
        <f>('1 Utsläpp'!BF34/'6 FV (kvartal)'!BF34)*1000</f>
        <v>1.5660096264038503</v>
      </c>
      <c r="BG34" s="219">
        <f>('1 Utsläpp'!BG34/'6 FV (kvartal)'!BG34)*1000</f>
        <v>1.1890617205568907</v>
      </c>
      <c r="BH34" s="219">
        <f>('1 Utsläpp'!BH34/'6 FV (kvartal)'!BI34)*1000</f>
        <v>1.2250668311741721</v>
      </c>
      <c r="BI34" s="219">
        <f>('1 Utsläpp'!BI34/'6 FV (kvartal)'!BJ34)*1000</f>
        <v>1.4905694927668927</v>
      </c>
      <c r="BJ34" s="219">
        <f>('1 Utsläpp'!BK34/'6 FV (kvartal)'!BK34)*1000</f>
        <v>1.1745632289599768</v>
      </c>
      <c r="BK34" s="219">
        <f>('1 Utsläpp'!BL34/'6 FV (kvartal)'!BL34)*1000</f>
        <v>1.1343700159489636</v>
      </c>
      <c r="BL34" s="219">
        <f>('1 Utsläpp'!BM34/'6 FV (kvartal)'!BM34)*1000</f>
        <v>1.1727313679363331</v>
      </c>
      <c r="BM34" s="219">
        <f>('1 Utsläpp'!BN34/'6 FV (kvartal)'!BN34)*1000</f>
        <v>1.4188209712490938</v>
      </c>
      <c r="BN34" s="219">
        <f>('1 Utsläpp'!BO34/'6 FV (kvartal)'!BO34)*1000</f>
        <v>1.1823595851730158</v>
      </c>
      <c r="BO34" s="219">
        <f>('1 Utsläpp'!BP34/'6 FV (kvartal)'!BP34)*1000</f>
        <v>1.2071215997493867</v>
      </c>
      <c r="BP34" s="219">
        <f>('1 Utsläpp'!BQ34/'6 FV (kvartal)'!BQ34)*1000</f>
        <v>1.1855464861636473</v>
      </c>
      <c r="BQ34" s="219">
        <f>('1 Utsläpp'!BR34/'6 FV (kvartal)'!BR34)*1000</f>
        <v>1.4280645733546211</v>
      </c>
      <c r="BR34" s="219">
        <f>('1 Utsläpp'!BS34/'6 FV (kvartal)'!BS34)*1000</f>
        <v>1.160359817076235</v>
      </c>
      <c r="BS34" s="219">
        <f>('1 Utsläpp'!BT34/'6 FV (kvartal)'!BT34)*1000</f>
        <v>1.1677152063833052</v>
      </c>
      <c r="BT34" s="219">
        <f>('1 Utsläpp'!BU34/'6 FV (kvartal)'!BU34)*1000</f>
        <v>1.1898117611243593</v>
      </c>
      <c r="BU34" s="219">
        <f>('1 Utsläpp'!BV34/'6 FV (kvartal)'!BV34)*1000</f>
        <v>1.4606187600147911</v>
      </c>
      <c r="BV34" s="219">
        <f>('1 Utsläpp'!BW34/'6 FV (kvartal)'!BW34)*1000</f>
        <v>1.1551006071554017</v>
      </c>
      <c r="BW34" s="68"/>
    </row>
    <row r="35" spans="1:75" s="16" customFormat="1" ht="15.75" customHeight="1" x14ac:dyDescent="0.3">
      <c r="A35" s="188"/>
      <c r="B35" s="131" t="s">
        <v>131</v>
      </c>
      <c r="C35" s="116" t="s">
        <v>18</v>
      </c>
      <c r="D35" s="219">
        <f>('1 Utsläpp'!D35/'6 FV (kvartal)'!D35)*1000</f>
        <v>0.6374133949191686</v>
      </c>
      <c r="E35" s="219">
        <f>('1 Utsläpp'!E35/'6 FV (kvartal)'!E35)*1000</f>
        <v>0.6681455190771961</v>
      </c>
      <c r="F35" s="219">
        <f>('1 Utsläpp'!F35/'6 FV (kvartal)'!F35)*1000</f>
        <v>0.656397689480133</v>
      </c>
      <c r="G35" s="219">
        <f>('1 Utsläpp'!G35/'6 FV (kvartal)'!G35)*1000</f>
        <v>0.61699258260283207</v>
      </c>
      <c r="H35" s="219">
        <f>('1 Utsläpp'!H35/'6 FV (kvartal)'!H35)*1000</f>
        <v>0.60549366442724717</v>
      </c>
      <c r="I35" s="219">
        <f>('1 Utsläpp'!I35/'6 FV (kvartal)'!I35)*1000</f>
        <v>0.61117717003567185</v>
      </c>
      <c r="J35" s="219">
        <f>('1 Utsläpp'!J35/'6 FV (kvartal)'!J35)*1000</f>
        <v>0.63786510454804324</v>
      </c>
      <c r="K35" s="219">
        <f>('1 Utsläpp'!K35/'6 FV (kvartal)'!K35)*1000</f>
        <v>0.57556147696992765</v>
      </c>
      <c r="L35" s="219">
        <f>('1 Utsläpp'!L35/'6 FV (kvartal)'!L35)*1000</f>
        <v>0.56155031931292665</v>
      </c>
      <c r="M35" s="219">
        <f>('1 Utsläpp'!M35/'6 FV (kvartal)'!M35)*1000</f>
        <v>0.56894339084557255</v>
      </c>
      <c r="N35" s="219">
        <f>('1 Utsläpp'!N35/'6 FV (kvartal)'!N35)*1000</f>
        <v>0.57527369081654001</v>
      </c>
      <c r="O35" s="219">
        <f>('1 Utsläpp'!O35/'6 FV (kvartal)'!O35)*1000</f>
        <v>0.55566713530160017</v>
      </c>
      <c r="P35" s="219">
        <f>('1 Utsläpp'!P35/'6 FV (kvartal)'!P35)*1000</f>
        <v>0.56293261760135604</v>
      </c>
      <c r="Q35" s="219">
        <f>('1 Utsläpp'!Q35/'6 FV (kvartal)'!Q35)*1000</f>
        <v>0.55254604550379194</v>
      </c>
      <c r="R35" s="219">
        <f>('1 Utsläpp'!R35/'6 FV (kvartal)'!R35)*1000</f>
        <v>0.54918905379172145</v>
      </c>
      <c r="S35" s="219">
        <f>('1 Utsläpp'!S35/'6 FV (kvartal)'!S35)*1000</f>
        <v>0.51749906588616268</v>
      </c>
      <c r="T35" s="219">
        <f>('1 Utsläpp'!T35/'6 FV (kvartal)'!T35)*1000</f>
        <v>0.49823887287864232</v>
      </c>
      <c r="U35" s="219">
        <f>('1 Utsläpp'!U35/'6 FV (kvartal)'!U35)*1000</f>
        <v>0.49531297248261258</v>
      </c>
      <c r="V35" s="219">
        <f>('1 Utsläpp'!V35/'6 FV (kvartal)'!V35)*1000</f>
        <v>0.51662340872574464</v>
      </c>
      <c r="W35" s="219">
        <f>('1 Utsläpp'!W35/'6 FV (kvartal)'!W35)*1000</f>
        <v>0.49777393024981453</v>
      </c>
      <c r="X35" s="219">
        <f>('1 Utsläpp'!X35/'6 FV (kvartal)'!X35)*1000</f>
        <v>0.47424972211930344</v>
      </c>
      <c r="Y35" s="219">
        <f>('1 Utsläpp'!Y35/'6 FV (kvartal)'!Y35)*1000</f>
        <v>0.48071994076436747</v>
      </c>
      <c r="Z35" s="219">
        <f>('1 Utsläpp'!Z35/'6 FV (kvartal)'!Z35)*1000</f>
        <v>0.48314606741573035</v>
      </c>
      <c r="AA35" s="219">
        <f>('1 Utsläpp'!AA35/'6 FV (kvartal)'!AA35)*1000</f>
        <v>0.45379958128218184</v>
      </c>
      <c r="AB35" s="219">
        <f>('1 Utsläpp'!AB35/'6 FV (kvartal)'!AB35)*1000</f>
        <v>0.43859140221616288</v>
      </c>
      <c r="AC35" s="219">
        <f>('1 Utsläpp'!AC35/'6 FV (kvartal)'!AC35)*1000</f>
        <v>0.46311702717692732</v>
      </c>
      <c r="AD35" s="219">
        <f>('1 Utsläpp'!AD35/'6 FV (kvartal)'!AD35)*1000</f>
        <v>0.44933128931648786</v>
      </c>
      <c r="AE35" s="219">
        <f>('1 Utsläpp'!AE35/'6 FV (kvartal)'!AE35)*1000</f>
        <v>0.43301831384483952</v>
      </c>
      <c r="AF35" s="219">
        <f>('1 Utsläpp'!AF35/'6 FV (kvartal)'!AF35)*1000</f>
        <v>0.42907512883102794</v>
      </c>
      <c r="AG35" s="219">
        <f>('1 Utsläpp'!AG35/'6 FV (kvartal)'!AG35)*1000</f>
        <v>0.44286077882412822</v>
      </c>
      <c r="AH35" s="219">
        <f>('1 Utsläpp'!AH35/'6 FV (kvartal)'!AH35)*1000</f>
        <v>0.44435508193425155</v>
      </c>
      <c r="AI35" s="219">
        <f>('1 Utsläpp'!AI35/'6 FV (kvartal)'!AI35)*1000</f>
        <v>0.41529625447940705</v>
      </c>
      <c r="AJ35" s="219">
        <f>('1 Utsläpp'!AJ35/'6 FV (kvartal)'!AJ35)*1000</f>
        <v>0.38552931477619906</v>
      </c>
      <c r="AK35" s="219">
        <f>('1 Utsläpp'!AK35/'6 FV (kvartal)'!AK35)*1000</f>
        <v>0.38692027097446585</v>
      </c>
      <c r="AL35" s="219">
        <f>('1 Utsläpp'!AL35/'6 FV (kvartal)'!AL35)*1000</f>
        <v>0.40201887206495501</v>
      </c>
      <c r="AM35" s="219">
        <f>('1 Utsläpp'!AM35/'6 FV (kvartal)'!AM35)*1000</f>
        <v>0.40777976134548527</v>
      </c>
      <c r="AN35" s="219">
        <f>('1 Utsläpp'!AN35/'6 FV (kvartal)'!AN35)*1000</f>
        <v>0.3733869780678083</v>
      </c>
      <c r="AO35" s="219">
        <f>('1 Utsläpp'!AO35/'6 FV (kvartal)'!AO35)*1000</f>
        <v>0.41819515774027882</v>
      </c>
      <c r="AP35" s="219">
        <f>('1 Utsläpp'!AP35/'6 FV (kvartal)'!AP35)*1000</f>
        <v>0.42605529863229363</v>
      </c>
      <c r="AQ35" s="219">
        <f>('1 Utsläpp'!AQ35/'6 FV (kvartal)'!AQ35)*1000</f>
        <v>0.40933608912637992</v>
      </c>
      <c r="AR35" s="219">
        <f>('1 Utsläpp'!AR35/'6 FV (kvartal)'!AR35)*1000</f>
        <v>0.37994327607427625</v>
      </c>
      <c r="AS35" s="219">
        <f>('1 Utsläpp'!AS35/'6 FV (kvartal)'!AS35)*1000</f>
        <v>0.40728509956969883</v>
      </c>
      <c r="AT35" s="219">
        <f>('1 Utsläpp'!AT35/'6 FV (kvartal)'!AT35)*1000</f>
        <v>0.42547796541406768</v>
      </c>
      <c r="AU35" s="219">
        <f>('1 Utsläpp'!AU35/'6 FV (kvartal)'!AU35)*1000</f>
        <v>0.40290172746725117</v>
      </c>
      <c r="AV35" s="219">
        <f>('1 Utsläpp'!AV35/'6 FV (kvartal)'!AV35)*1000</f>
        <v>0.36626586136199923</v>
      </c>
      <c r="AW35" s="219">
        <f>('1 Utsläpp'!AW35/'6 FV (kvartal)'!AW35)*1000</f>
        <v>0.40757226363490107</v>
      </c>
      <c r="AX35" s="219">
        <f>('1 Utsläpp'!AX35/'6 FV (kvartal)'!AX35)*1000</f>
        <v>0.41891819592317159</v>
      </c>
      <c r="AY35" s="219">
        <f>('1 Utsläpp'!AY35/'6 FV (kvartal)'!AY35)*1000</f>
        <v>0.38875371722087049</v>
      </c>
      <c r="AZ35" s="219">
        <f>('1 Utsläpp'!AZ35/'6 FV (kvartal)'!AY35)*1000</f>
        <v>0.35252771019194379</v>
      </c>
      <c r="BA35" s="219">
        <f>('1 Utsläpp'!BA35/'6 FV (kvartal)'!AZ35)*1000</f>
        <v>0.3752176599449531</v>
      </c>
      <c r="BB35" s="219">
        <f>('1 Utsläpp'!BB35/'6 FV (kvartal)'!BA35)*1000</f>
        <v>0.41040817466078505</v>
      </c>
      <c r="BC35" s="219">
        <f>('1 Utsläpp'!BC35/'6 FV (kvartal)'!BB35)*1000</f>
        <v>0.37632017787659811</v>
      </c>
      <c r="BD35" s="219">
        <f>('1 Utsläpp'!BD35/'6 FV (kvartal)'!BD35)*1000</f>
        <v>0.34761053784516055</v>
      </c>
      <c r="BE35" s="219">
        <f>('1 Utsläpp'!BE35/'6 FV (kvartal)'!BE35)*1000</f>
        <v>0.3880515209646479</v>
      </c>
      <c r="BF35" s="219">
        <f>('1 Utsläpp'!BF35/'6 FV (kvartal)'!BF35)*1000</f>
        <v>0.399284862932062</v>
      </c>
      <c r="BG35" s="219">
        <f>('1 Utsläpp'!BG35/'6 FV (kvartal)'!BG35)*1000</f>
        <v>0.35180158603438183</v>
      </c>
      <c r="BH35" s="219">
        <f>('1 Utsläpp'!BH35/'6 FV (kvartal)'!BI35)*1000</f>
        <v>0.31828736478450476</v>
      </c>
      <c r="BI35" s="219">
        <f>('1 Utsläpp'!BI35/'6 FV (kvartal)'!BJ35)*1000</f>
        <v>0.34585432890517637</v>
      </c>
      <c r="BJ35" s="219">
        <f>('1 Utsläpp'!BK35/'6 FV (kvartal)'!BK35)*1000</f>
        <v>0.34355332294012358</v>
      </c>
      <c r="BK35" s="219">
        <f>('1 Utsläpp'!BL35/'6 FV (kvartal)'!BL35)*1000</f>
        <v>0.33372992266508034</v>
      </c>
      <c r="BL35" s="219">
        <f>('1 Utsläpp'!BM35/'6 FV (kvartal)'!BM35)*1000</f>
        <v>0.35892031149364717</v>
      </c>
      <c r="BM35" s="219">
        <f>('1 Utsläpp'!BN35/'6 FV (kvartal)'!BN35)*1000</f>
        <v>0.36223800857159633</v>
      </c>
      <c r="BN35" s="219">
        <f>('1 Utsläpp'!BO35/'6 FV (kvartal)'!BO35)*1000</f>
        <v>0.33967549900782074</v>
      </c>
      <c r="BO35" s="219">
        <f>('1 Utsläpp'!BP35/'6 FV (kvartal)'!BP35)*1000</f>
        <v>0.38847189594912052</v>
      </c>
      <c r="BP35" s="219">
        <f>('1 Utsläpp'!BQ35/'6 FV (kvartal)'!BQ35)*1000</f>
        <v>0.42214691861466885</v>
      </c>
      <c r="BQ35" s="219">
        <f>('1 Utsläpp'!BR35/'6 FV (kvartal)'!BR35)*1000</f>
        <v>0.43300375042618477</v>
      </c>
      <c r="BR35" s="219">
        <f>('1 Utsläpp'!BS35/'6 FV (kvartal)'!BS35)*1000</f>
        <v>0.3791495815312026</v>
      </c>
      <c r="BS35" s="219">
        <f>('1 Utsläpp'!BT35/'6 FV (kvartal)'!BT35)*1000</f>
        <v>0.3804537521815009</v>
      </c>
      <c r="BT35" s="219">
        <f>('1 Utsläpp'!BU35/'6 FV (kvartal)'!BU35)*1000</f>
        <v>0.38900844231087567</v>
      </c>
      <c r="BU35" s="219">
        <f>('1 Utsläpp'!BV35/'6 FV (kvartal)'!BV35)*1000</f>
        <v>0.40761175543294675</v>
      </c>
      <c r="BV35" s="219">
        <f>('1 Utsläpp'!BW35/'6 FV (kvartal)'!BW35)*1000</f>
        <v>0.37466397849462368</v>
      </c>
      <c r="BW35" s="68"/>
    </row>
    <row r="36" spans="1:75" s="16" customFormat="1" ht="15.75" customHeight="1" x14ac:dyDescent="0.3">
      <c r="A36" s="188"/>
      <c r="B36" s="131" t="s">
        <v>132</v>
      </c>
      <c r="C36" s="116" t="s">
        <v>19</v>
      </c>
      <c r="D36" s="219">
        <f>('1 Utsläpp'!D36/'6 FV (kvartal)'!D36)*1000</f>
        <v>4.7698574338085535</v>
      </c>
      <c r="E36" s="219">
        <f>('1 Utsläpp'!E36/'6 FV (kvartal)'!E36)*1000</f>
        <v>4.6405932304748232</v>
      </c>
      <c r="F36" s="219">
        <f>('1 Utsläpp'!F36/'6 FV (kvartal)'!F36)*1000</f>
        <v>3.8882088943288453</v>
      </c>
      <c r="G36" s="219">
        <f>('1 Utsläpp'!G36/'6 FV (kvartal)'!G36)*1000</f>
        <v>3.3730772731409848</v>
      </c>
      <c r="H36" s="219">
        <f>('1 Utsläpp'!H36/'6 FV (kvartal)'!H36)*1000</f>
        <v>4.3835443037974686</v>
      </c>
      <c r="I36" s="219">
        <f>('1 Utsläpp'!I36/'6 FV (kvartal)'!I36)*1000</f>
        <v>4.4253006475485668</v>
      </c>
      <c r="J36" s="219">
        <f>('1 Utsläpp'!J36/'6 FV (kvartal)'!J36)*1000</f>
        <v>4.4074749316317225</v>
      </c>
      <c r="K36" s="219">
        <f>('1 Utsläpp'!K36/'6 FV (kvartal)'!K36)*1000</f>
        <v>3.8890045814244067</v>
      </c>
      <c r="L36" s="219">
        <f>('1 Utsläpp'!L36/'6 FV (kvartal)'!L36)*1000</f>
        <v>3.7077596996245301</v>
      </c>
      <c r="M36" s="219">
        <f>('1 Utsläpp'!M36/'6 FV (kvartal)'!M36)*1000</f>
        <v>4.3568747867621971</v>
      </c>
      <c r="N36" s="219">
        <f>('1 Utsläpp'!N36/'6 FV (kvartal)'!N36)*1000</f>
        <v>4.4702783186347501</v>
      </c>
      <c r="O36" s="219">
        <f>('1 Utsläpp'!O36/'6 FV (kvartal)'!O36)*1000</f>
        <v>4.4433060109289615</v>
      </c>
      <c r="P36" s="219">
        <f>('1 Utsläpp'!P36/'6 FV (kvartal)'!P36)*1000</f>
        <v>3.9318658280922429</v>
      </c>
      <c r="Q36" s="219">
        <f>('1 Utsläpp'!Q36/'6 FV (kvartal)'!Q36)*1000</f>
        <v>4.3852152547804719</v>
      </c>
      <c r="R36" s="219">
        <f>('1 Utsläpp'!R36/'6 FV (kvartal)'!R36)*1000</f>
        <v>4.5405405405405403</v>
      </c>
      <c r="S36" s="219">
        <f>('1 Utsläpp'!S36/'6 FV (kvartal)'!S36)*1000</f>
        <v>4.2818191733013409</v>
      </c>
      <c r="T36" s="219">
        <f>('1 Utsläpp'!T36/'6 FV (kvartal)'!T36)*1000</f>
        <v>4.0115961054589215</v>
      </c>
      <c r="U36" s="219">
        <f>('1 Utsläpp'!U36/'6 FV (kvartal)'!U36)*1000</f>
        <v>4.1913761268599981</v>
      </c>
      <c r="V36" s="219">
        <f>('1 Utsläpp'!V36/'6 FV (kvartal)'!V36)*1000</f>
        <v>4.5005780346820812</v>
      </c>
      <c r="W36" s="219">
        <f>('1 Utsläpp'!W36/'6 FV (kvartal)'!W36)*1000</f>
        <v>4.2726760563380282</v>
      </c>
      <c r="X36" s="219">
        <f>('1 Utsläpp'!X36/'6 FV (kvartal)'!X36)*1000</f>
        <v>3.7453143407946876</v>
      </c>
      <c r="Y36" s="219">
        <f>('1 Utsläpp'!Y36/'6 FV (kvartal)'!Y36)*1000</f>
        <v>3.9656953916098376</v>
      </c>
      <c r="Z36" s="219">
        <f>('1 Utsläpp'!Z36/'6 FV (kvartal)'!Z36)*1000</f>
        <v>4.2109256449165402</v>
      </c>
      <c r="AA36" s="219">
        <f>('1 Utsläpp'!AA36/'6 FV (kvartal)'!AA36)*1000</f>
        <v>3.9188610575893814</v>
      </c>
      <c r="AB36" s="219">
        <f>('1 Utsläpp'!AB36/'6 FV (kvartal)'!AB36)*1000</f>
        <v>3.5207286432160805</v>
      </c>
      <c r="AC36" s="219">
        <f>('1 Utsläpp'!AC36/'6 FV (kvartal)'!AC36)*1000</f>
        <v>4.2069741282339708</v>
      </c>
      <c r="AD36" s="219">
        <f>('1 Utsläpp'!AD36/'6 FV (kvartal)'!AD36)*1000</f>
        <v>4.3213835757645169</v>
      </c>
      <c r="AE36" s="219">
        <f>('1 Utsläpp'!AE36/'6 FV (kvartal)'!AE36)*1000</f>
        <v>4.1824876308825223</v>
      </c>
      <c r="AF36" s="219">
        <f>('1 Utsläpp'!AF36/'6 FV (kvartal)'!AF36)*1000</f>
        <v>3.6108432444015861</v>
      </c>
      <c r="AG36" s="219">
        <f>('1 Utsläpp'!AG36/'6 FV (kvartal)'!AG36)*1000</f>
        <v>4.0330886381067161</v>
      </c>
      <c r="AH36" s="219">
        <f>('1 Utsläpp'!AH36/'6 FV (kvartal)'!AH36)*1000</f>
        <v>3.9595098561534363</v>
      </c>
      <c r="AI36" s="219">
        <f>('1 Utsläpp'!AI36/'6 FV (kvartal)'!AI36)*1000</f>
        <v>3.751692532027914</v>
      </c>
      <c r="AJ36" s="219">
        <f>('1 Utsläpp'!AJ36/'6 FV (kvartal)'!AJ36)*1000</f>
        <v>3.2064768976897691</v>
      </c>
      <c r="AK36" s="219">
        <f>('1 Utsläpp'!AK36/'6 FV (kvartal)'!AK36)*1000</f>
        <v>3.8729096989966556</v>
      </c>
      <c r="AL36" s="219">
        <f>('1 Utsläpp'!AL36/'6 FV (kvartal)'!AL36)*1000</f>
        <v>3.8396124865446719</v>
      </c>
      <c r="AM36" s="219">
        <f>('1 Utsläpp'!AM36/'6 FV (kvartal)'!AM36)*1000</f>
        <v>3.3085034342652611</v>
      </c>
      <c r="AN36" s="219">
        <f>('1 Utsläpp'!AN36/'6 FV (kvartal)'!AN36)*1000</f>
        <v>2.9478950349254296</v>
      </c>
      <c r="AO36" s="219">
        <f>('1 Utsläpp'!AO36/'6 FV (kvartal)'!AO36)*1000</f>
        <v>3.809263709853616</v>
      </c>
      <c r="AP36" s="219">
        <f>('1 Utsläpp'!AP36/'6 FV (kvartal)'!AP36)*1000</f>
        <v>3.5252302763315981</v>
      </c>
      <c r="AQ36" s="219">
        <f>('1 Utsläpp'!AQ36/'6 FV (kvartal)'!AQ36)*1000</f>
        <v>3.3383398417943333</v>
      </c>
      <c r="AR36" s="219">
        <f>('1 Utsläpp'!AR36/'6 FV (kvartal)'!AR36)*1000</f>
        <v>2.8365243004418264</v>
      </c>
      <c r="AS36" s="219">
        <f>('1 Utsläpp'!AS36/'6 FV (kvartal)'!AS36)*1000</f>
        <v>3.6808652988403208</v>
      </c>
      <c r="AT36" s="219">
        <f>('1 Utsläpp'!AT36/'6 FV (kvartal)'!AT36)*1000</f>
        <v>3.5245559038662484</v>
      </c>
      <c r="AU36" s="219">
        <f>('1 Utsläpp'!AU36/'6 FV (kvartal)'!AU36)*1000</f>
        <v>2.960309229753936</v>
      </c>
      <c r="AV36" s="219">
        <f>('1 Utsläpp'!AV36/'6 FV (kvartal)'!AV36)*1000</f>
        <v>2.5341991341991341</v>
      </c>
      <c r="AW36" s="219">
        <f>('1 Utsläpp'!AW36/'6 FV (kvartal)'!AW36)*1000</f>
        <v>3.075296497195918</v>
      </c>
      <c r="AX36" s="219">
        <f>('1 Utsläpp'!AX36/'6 FV (kvartal)'!AX36)*1000</f>
        <v>3.1895021948258147</v>
      </c>
      <c r="AY36" s="219">
        <f>('1 Utsläpp'!AY36/'6 FV (kvartal)'!AY36)*1000</f>
        <v>2.7887817703768625</v>
      </c>
      <c r="AZ36" s="219">
        <f>('1 Utsläpp'!AZ36/'6 FV (kvartal)'!AY36)*1000</f>
        <v>2.5425065731814196</v>
      </c>
      <c r="BA36" s="219">
        <f>('1 Utsläpp'!BA36/'6 FV (kvartal)'!AZ36)*1000</f>
        <v>2.5767515087903439</v>
      </c>
      <c r="BB36" s="219">
        <f>('1 Utsläpp'!BB36/'6 FV (kvartal)'!BA36)*1000</f>
        <v>4.3179972936400537</v>
      </c>
      <c r="BC36" s="219">
        <f>('1 Utsläpp'!BC36/'6 FV (kvartal)'!BB36)*1000</f>
        <v>3.6113082564466525</v>
      </c>
      <c r="BD36" s="219">
        <f>('1 Utsläpp'!BD36/'6 FV (kvartal)'!BD36)*1000</f>
        <v>3.1927010692701066</v>
      </c>
      <c r="BE36" s="219">
        <f>('1 Utsläpp'!BE36/'6 FV (kvartal)'!BE36)*1000</f>
        <v>3.7889232231994296</v>
      </c>
      <c r="BF36" s="219">
        <f>('1 Utsläpp'!BF36/'6 FV (kvartal)'!BF36)*1000</f>
        <v>3.5300534526017233</v>
      </c>
      <c r="BG36" s="219">
        <f>('1 Utsläpp'!BG36/'6 FV (kvartal)'!BG36)*1000</f>
        <v>2.9315417810906239</v>
      </c>
      <c r="BH36" s="219">
        <f>('1 Utsläpp'!BH36/'6 FV (kvartal)'!BI36)*1000</f>
        <v>2.6813144079331126</v>
      </c>
      <c r="BI36" s="219">
        <f>('1 Utsläpp'!BI36/'6 FV (kvartal)'!BJ36)*1000</f>
        <v>2.4895433949111188</v>
      </c>
      <c r="BJ36" s="219">
        <f>('1 Utsläpp'!BK36/'6 FV (kvartal)'!BK36)*1000</f>
        <v>2.3835616438356166</v>
      </c>
      <c r="BK36" s="219">
        <f>('1 Utsläpp'!BL36/'6 FV (kvartal)'!BL36)*1000</f>
        <v>2.5488669780314823</v>
      </c>
      <c r="BL36" s="219">
        <f>('1 Utsläpp'!BM36/'6 FV (kvartal)'!BM36)*1000</f>
        <v>2.9407337723424272</v>
      </c>
      <c r="BM36" s="219">
        <f>('1 Utsläpp'!BN36/'6 FV (kvartal)'!BN36)*1000</f>
        <v>2.7570631476397129</v>
      </c>
      <c r="BN36" s="219">
        <f>('1 Utsläpp'!BO36/'6 FV (kvartal)'!BO36)*1000</f>
        <v>2.6304927336830337</v>
      </c>
      <c r="BO36" s="219">
        <f>('1 Utsläpp'!BP36/'6 FV (kvartal)'!BP36)*1000</f>
        <v>2.7430527259392061</v>
      </c>
      <c r="BP36" s="219">
        <f>('1 Utsläpp'!BQ36/'6 FV (kvartal)'!BQ36)*1000</f>
        <v>3.5865653738504601</v>
      </c>
      <c r="BQ36" s="219">
        <f>('1 Utsläpp'!BR36/'6 FV (kvartal)'!BR36)*1000</f>
        <v>3.58801057890097</v>
      </c>
      <c r="BR36" s="219">
        <f>('1 Utsläpp'!BS36/'6 FV (kvartal)'!BS36)*1000</f>
        <v>2.8863754101191503</v>
      </c>
      <c r="BS36" s="219">
        <f>('1 Utsläpp'!BT36/'6 FV (kvartal)'!BT36)*1000</f>
        <v>2.6245493280891514</v>
      </c>
      <c r="BT36" s="219">
        <f>('1 Utsläpp'!BU36/'6 FV (kvartal)'!BU36)*1000</f>
        <v>3.1723881291282914</v>
      </c>
      <c r="BU36" s="219">
        <f>('1 Utsläpp'!BV36/'6 FV (kvartal)'!BV36)*1000</f>
        <v>3.2033140942096439</v>
      </c>
      <c r="BV36" s="219">
        <f>('1 Utsläpp'!BW36/'6 FV (kvartal)'!BW36)*1000</f>
        <v>2.7779195372969294</v>
      </c>
      <c r="BW36" s="68"/>
    </row>
    <row r="37" spans="1:75" s="16" customFormat="1" ht="15.75" customHeight="1" x14ac:dyDescent="0.3">
      <c r="A37" s="188"/>
      <c r="B37" s="131" t="s">
        <v>133</v>
      </c>
      <c r="C37" s="116" t="s">
        <v>20</v>
      </c>
      <c r="D37" s="219">
        <f>('1 Utsläpp'!D37/'6 FV (kvartal)'!D37)*1000</f>
        <v>3.2891458187979667</v>
      </c>
      <c r="E37" s="219">
        <f>('1 Utsläpp'!E37/'6 FV (kvartal)'!E37)*1000</f>
        <v>3.5486211901306239</v>
      </c>
      <c r="F37" s="219">
        <f>('1 Utsläpp'!F37/'6 FV (kvartal)'!F37)*1000</f>
        <v>3.4930643127364442</v>
      </c>
      <c r="G37" s="219">
        <f>('1 Utsläpp'!G37/'6 FV (kvartal)'!G37)*1000</f>
        <v>2.9028167738429489</v>
      </c>
      <c r="H37" s="219">
        <f>('1 Utsläpp'!H37/'6 FV (kvartal)'!H37)*1000</f>
        <v>3.0648792468276707</v>
      </c>
      <c r="I37" s="219">
        <f>('1 Utsläpp'!I37/'6 FV (kvartal)'!I37)*1000</f>
        <v>3.4215223097112863</v>
      </c>
      <c r="J37" s="219">
        <f>('1 Utsläpp'!J37/'6 FV (kvartal)'!J37)*1000</f>
        <v>3.7421634560583605</v>
      </c>
      <c r="K37" s="219">
        <f>('1 Utsläpp'!K37/'6 FV (kvartal)'!K37)*1000</f>
        <v>2.9881683940199943</v>
      </c>
      <c r="L37" s="219">
        <f>('1 Utsläpp'!L37/'6 FV (kvartal)'!L37)*1000</f>
        <v>3.5401383357786629</v>
      </c>
      <c r="M37" s="219">
        <f>('1 Utsläpp'!M37/'6 FV (kvartal)'!M37)*1000</f>
        <v>3.3451153657339225</v>
      </c>
      <c r="N37" s="219">
        <f>('1 Utsläpp'!N37/'6 FV (kvartal)'!N37)*1000</f>
        <v>3.5220908525202241</v>
      </c>
      <c r="O37" s="219">
        <f>('1 Utsläpp'!O37/'6 FV (kvartal)'!O37)*1000</f>
        <v>3.0418218027534851</v>
      </c>
      <c r="P37" s="219">
        <f>('1 Utsläpp'!P37/'6 FV (kvartal)'!P37)*1000</f>
        <v>3.6067539214706765</v>
      </c>
      <c r="Q37" s="219">
        <f>('1 Utsläpp'!Q37/'6 FV (kvartal)'!Q37)*1000</f>
        <v>3.470885352139522</v>
      </c>
      <c r="R37" s="219">
        <f>('1 Utsläpp'!R37/'6 FV (kvartal)'!R37)*1000</f>
        <v>3.3955151749468397</v>
      </c>
      <c r="S37" s="219">
        <f>('1 Utsläpp'!S37/'6 FV (kvartal)'!S37)*1000</f>
        <v>2.9921121822962315</v>
      </c>
      <c r="T37" s="219">
        <f>('1 Utsläpp'!T37/'6 FV (kvartal)'!T37)*1000</f>
        <v>3.315112540192926</v>
      </c>
      <c r="U37" s="219">
        <f>('1 Utsläpp'!U37/'6 FV (kvartal)'!U37)*1000</f>
        <v>2.9145211122554064</v>
      </c>
      <c r="V37" s="219">
        <f>('1 Utsläpp'!V37/'6 FV (kvartal)'!V37)*1000</f>
        <v>3.293967443345037</v>
      </c>
      <c r="W37" s="219">
        <f>('1 Utsläpp'!W37/'6 FV (kvartal)'!W37)*1000</f>
        <v>2.7733147048550473</v>
      </c>
      <c r="X37" s="219">
        <f>('1 Utsläpp'!X37/'6 FV (kvartal)'!X37)*1000</f>
        <v>3.3344381836261188</v>
      </c>
      <c r="Y37" s="219">
        <f>('1 Utsläpp'!Y37/'6 FV (kvartal)'!Y37)*1000</f>
        <v>2.8928130637045473</v>
      </c>
      <c r="Z37" s="219">
        <f>('1 Utsläpp'!Z37/'6 FV (kvartal)'!Z37)*1000</f>
        <v>3.1470434327577186</v>
      </c>
      <c r="AA37" s="219">
        <f>('1 Utsläpp'!AA37/'6 FV (kvartal)'!AA37)*1000</f>
        <v>2.6216626484507541</v>
      </c>
      <c r="AB37" s="219">
        <f>('1 Utsläpp'!AB37/'6 FV (kvartal)'!AB37)*1000</f>
        <v>3.0965105312794718</v>
      </c>
      <c r="AC37" s="219">
        <f>('1 Utsläpp'!AC37/'6 FV (kvartal)'!AC37)*1000</f>
        <v>2.8342295568329314</v>
      </c>
      <c r="AD37" s="219">
        <f>('1 Utsläpp'!AD37/'6 FV (kvartal)'!AD37)*1000</f>
        <v>3.1665796344647519</v>
      </c>
      <c r="AE37" s="219">
        <f>('1 Utsläpp'!AE37/'6 FV (kvartal)'!AE37)*1000</f>
        <v>2.5634144229936799</v>
      </c>
      <c r="AF37" s="219">
        <f>('1 Utsläpp'!AF37/'6 FV (kvartal)'!AF37)*1000</f>
        <v>2.4471425580908521</v>
      </c>
      <c r="AG37" s="219">
        <f>('1 Utsläpp'!AG37/'6 FV (kvartal)'!AG37)*1000</f>
        <v>2.2879858657243819</v>
      </c>
      <c r="AH37" s="219">
        <f>('1 Utsläpp'!AH37/'6 FV (kvartal)'!AH37)*1000</f>
        <v>2.7735395548124151</v>
      </c>
      <c r="AI37" s="219">
        <f>('1 Utsläpp'!AI37/'6 FV (kvartal)'!AI37)*1000</f>
        <v>2.1185723951285524</v>
      </c>
      <c r="AJ37" s="219">
        <f>('1 Utsläpp'!AJ37/'6 FV (kvartal)'!AJ37)*1000</f>
        <v>2.0701657964642304</v>
      </c>
      <c r="AK37" s="219">
        <f>('1 Utsläpp'!AK37/'6 FV (kvartal)'!AK37)*1000</f>
        <v>2.1711827956989245</v>
      </c>
      <c r="AL37" s="219">
        <f>('1 Utsläpp'!AL37/'6 FV (kvartal)'!AL37)*1000</f>
        <v>2.526479448061413</v>
      </c>
      <c r="AM37" s="219">
        <f>('1 Utsläpp'!AM37/'6 FV (kvartal)'!AM37)*1000</f>
        <v>2.0466560375933542</v>
      </c>
      <c r="AN37" s="219">
        <f>('1 Utsläpp'!AN37/'6 FV (kvartal)'!AN37)*1000</f>
        <v>1.9593872461702886</v>
      </c>
      <c r="AO37" s="219">
        <f>('1 Utsläpp'!AO37/'6 FV (kvartal)'!AO37)*1000</f>
        <v>2.1708153751429324</v>
      </c>
      <c r="AP37" s="219">
        <f>('1 Utsläpp'!AP37/'6 FV (kvartal)'!AP37)*1000</f>
        <v>2.4193393046325724</v>
      </c>
      <c r="AQ37" s="219">
        <f>('1 Utsläpp'!AQ37/'6 FV (kvartal)'!AQ37)*1000</f>
        <v>1.7880642693190512</v>
      </c>
      <c r="AR37" s="219">
        <f>('1 Utsläpp'!AR37/'6 FV (kvartal)'!AR37)*1000</f>
        <v>1.7471458773784356</v>
      </c>
      <c r="AS37" s="219">
        <f>('1 Utsläpp'!AS37/'6 FV (kvartal)'!AS37)*1000</f>
        <v>1.9066526213434893</v>
      </c>
      <c r="AT37" s="219">
        <f>('1 Utsläpp'!AT37/'6 FV (kvartal)'!AT37)*1000</f>
        <v>2.3535676251331203</v>
      </c>
      <c r="AU37" s="219">
        <f>('1 Utsläpp'!AU37/'6 FV (kvartal)'!AU37)*1000</f>
        <v>1.8324049803407603</v>
      </c>
      <c r="AV37" s="219">
        <f>('1 Utsläpp'!AV37/'6 FV (kvartal)'!AV37)*1000</f>
        <v>1.7459080280592361</v>
      </c>
      <c r="AW37" s="219">
        <f>('1 Utsläpp'!AW37/'6 FV (kvartal)'!AW37)*1000</f>
        <v>1.9243641231593041</v>
      </c>
      <c r="AX37" s="219">
        <f>('1 Utsläpp'!AX37/'6 FV (kvartal)'!AX37)*1000</f>
        <v>2.3085903297986188</v>
      </c>
      <c r="AY37" s="219">
        <f>('1 Utsläpp'!AY37/'6 FV (kvartal)'!AY37)*1000</f>
        <v>1.8297587131367292</v>
      </c>
      <c r="AZ37" s="219">
        <f>('1 Utsläpp'!AZ37/'6 FV (kvartal)'!AY37)*1000</f>
        <v>1.6915214477211797</v>
      </c>
      <c r="BA37" s="219">
        <f>('1 Utsläpp'!BA37/'6 FV (kvartal)'!AZ37)*1000</f>
        <v>1.8665701095319998</v>
      </c>
      <c r="BB37" s="219">
        <f>('1 Utsläpp'!BB37/'6 FV (kvartal)'!BA37)*1000</f>
        <v>1.9878617292637875</v>
      </c>
      <c r="BC37" s="219">
        <f>('1 Utsläpp'!BC37/'6 FV (kvartal)'!BB37)*1000</f>
        <v>2.1469563435130148</v>
      </c>
      <c r="BD37" s="219">
        <f>('1 Utsläpp'!BD37/'6 FV (kvartal)'!BD37)*1000</f>
        <v>1.790321016390263</v>
      </c>
      <c r="BE37" s="219">
        <f>('1 Utsläpp'!BE37/'6 FV (kvartal)'!BE37)*1000</f>
        <v>1.9071662680485428</v>
      </c>
      <c r="BF37" s="219">
        <f>('1 Utsläpp'!BF37/'6 FV (kvartal)'!BF37)*1000</f>
        <v>2.1676891615541924</v>
      </c>
      <c r="BG37" s="219">
        <f>('1 Utsläpp'!BG37/'6 FV (kvartal)'!BG37)*1000</f>
        <v>1.526116578349735</v>
      </c>
      <c r="BH37" s="219">
        <f>('1 Utsläpp'!BH37/'6 FV (kvartal)'!BI37)*1000</f>
        <v>1.4817943735743853</v>
      </c>
      <c r="BI37" s="219">
        <f>('1 Utsläpp'!BI37/'6 FV (kvartal)'!BJ37)*1000</f>
        <v>1.831360946745562</v>
      </c>
      <c r="BJ37" s="219">
        <f>('1 Utsläpp'!BK37/'6 FV (kvartal)'!BK37)*1000</f>
        <v>1.5064233696096883</v>
      </c>
      <c r="BK37" s="219">
        <f>('1 Utsläpp'!BL37/'6 FV (kvartal)'!BL37)*1000</f>
        <v>1.3275385223231924</v>
      </c>
      <c r="BL37" s="219">
        <f>('1 Utsläpp'!BM37/'6 FV (kvartal)'!BM37)*1000</f>
        <v>1.3918991622473291</v>
      </c>
      <c r="BM37" s="219">
        <f>('1 Utsläpp'!BN37/'6 FV (kvartal)'!BN37)*1000</f>
        <v>1.6894594846032189</v>
      </c>
      <c r="BN37" s="219">
        <f>('1 Utsläpp'!BO37/'6 FV (kvartal)'!BO37)*1000</f>
        <v>1.3165456745311555</v>
      </c>
      <c r="BO37" s="219">
        <f>('1 Utsläpp'!BP37/'6 FV (kvartal)'!BP37)*1000</f>
        <v>1.6417306914678529</v>
      </c>
      <c r="BP37" s="219">
        <f>('1 Utsläpp'!BQ37/'6 FV (kvartal)'!BQ37)*1000</f>
        <v>1.6419148134187713</v>
      </c>
      <c r="BQ37" s="219">
        <f>('1 Utsläpp'!BR37/'6 FV (kvartal)'!BR37)*1000</f>
        <v>2.0315617631053873</v>
      </c>
      <c r="BR37" s="219">
        <f>('1 Utsläpp'!BS37/'6 FV (kvartal)'!BS37)*1000</f>
        <v>1.5675465838509317</v>
      </c>
      <c r="BS37" s="219">
        <f>('1 Utsläpp'!BT37/'6 FV (kvartal)'!BT37)*1000</f>
        <v>1.6147261696999917</v>
      </c>
      <c r="BT37" s="219">
        <f>('1 Utsläpp'!BU37/'6 FV (kvartal)'!BU37)*1000</f>
        <v>1.6744598516607545</v>
      </c>
      <c r="BU37" s="219">
        <f>('1 Utsläpp'!BV37/'6 FV (kvartal)'!BV37)*1000</f>
        <v>2.012937595129376</v>
      </c>
      <c r="BV37" s="219">
        <f>('1 Utsläpp'!BW37/'6 FV (kvartal)'!BW37)*1000</f>
        <v>1.601193837218682</v>
      </c>
      <c r="BW37" s="68"/>
    </row>
    <row r="38" spans="1:75" s="16" customFormat="1" ht="15.75" customHeight="1" x14ac:dyDescent="0.3">
      <c r="A38" s="188"/>
      <c r="B38" s="131" t="s">
        <v>134</v>
      </c>
      <c r="C38" s="116" t="s">
        <v>50</v>
      </c>
      <c r="D38" s="219">
        <f>('1 Utsläpp'!D38/'6 FV (kvartal)'!D38)*1000</f>
        <v>0.3560508255758647</v>
      </c>
      <c r="E38" s="219">
        <f>('1 Utsläpp'!E38/'6 FV (kvartal)'!E38)*1000</f>
        <v>0.33137299253562541</v>
      </c>
      <c r="F38" s="219">
        <f>('1 Utsläpp'!F38/'6 FV (kvartal)'!F38)*1000</f>
        <v>0.39275539275539278</v>
      </c>
      <c r="G38" s="219">
        <f>('1 Utsläpp'!G38/'6 FV (kvartal)'!G38)*1000</f>
        <v>0.33433014354066981</v>
      </c>
      <c r="H38" s="219">
        <f>('1 Utsläpp'!H38/'6 FV (kvartal)'!H38)*1000</f>
        <v>0.35158142432002215</v>
      </c>
      <c r="I38" s="219">
        <f>('1 Utsläpp'!I38/'6 FV (kvartal)'!I38)*1000</f>
        <v>0.32184562802620337</v>
      </c>
      <c r="J38" s="219">
        <f>('1 Utsläpp'!J38/'6 FV (kvartal)'!J38)*1000</f>
        <v>0.39775093710953774</v>
      </c>
      <c r="K38" s="219">
        <f>('1 Utsläpp'!K38/'6 FV (kvartal)'!K38)*1000</f>
        <v>0.33799678098303826</v>
      </c>
      <c r="L38" s="219">
        <f>('1 Utsläpp'!L38/'6 FV (kvartal)'!L38)*1000</f>
        <v>0.37140075114758658</v>
      </c>
      <c r="M38" s="219">
        <f>('1 Utsläpp'!M38/'6 FV (kvartal)'!M38)*1000</f>
        <v>0.33202346375078307</v>
      </c>
      <c r="N38" s="219">
        <f>('1 Utsläpp'!N38/'6 FV (kvartal)'!N38)*1000</f>
        <v>0.41016832703538303</v>
      </c>
      <c r="O38" s="219">
        <f>('1 Utsläpp'!O38/'6 FV (kvartal)'!O38)*1000</f>
        <v>0.37237388350735939</v>
      </c>
      <c r="P38" s="219">
        <f>('1 Utsläpp'!P38/'6 FV (kvartal)'!P38)*1000</f>
        <v>0.36044745200939099</v>
      </c>
      <c r="Q38" s="219">
        <f>('1 Utsläpp'!Q38/'6 FV (kvartal)'!Q38)*1000</f>
        <v>0.32446206115515291</v>
      </c>
      <c r="R38" s="219">
        <f>('1 Utsläpp'!R38/'6 FV (kvartal)'!R38)*1000</f>
        <v>0.39241022850924917</v>
      </c>
      <c r="S38" s="219">
        <f>('1 Utsläpp'!S38/'6 FV (kvartal)'!S38)*1000</f>
        <v>0.33855760989347372</v>
      </c>
      <c r="T38" s="219">
        <f>('1 Utsläpp'!T38/'6 FV (kvartal)'!T38)*1000</f>
        <v>0.35619423823469321</v>
      </c>
      <c r="U38" s="219">
        <f>('1 Utsläpp'!U38/'6 FV (kvartal)'!U38)*1000</f>
        <v>0.30853096549398673</v>
      </c>
      <c r="V38" s="219">
        <f>('1 Utsläpp'!V38/'6 FV (kvartal)'!V38)*1000</f>
        <v>0.3692307692307692</v>
      </c>
      <c r="W38" s="219">
        <f>('1 Utsläpp'!W38/'6 FV (kvartal)'!W38)*1000</f>
        <v>0.33188147966382431</v>
      </c>
      <c r="X38" s="219">
        <f>('1 Utsläpp'!X38/'6 FV (kvartal)'!X38)*1000</f>
        <v>0.3401084010840108</v>
      </c>
      <c r="Y38" s="219">
        <f>('1 Utsläpp'!Y38/'6 FV (kvartal)'!Y38)*1000</f>
        <v>0.31579550664832645</v>
      </c>
      <c r="Z38" s="219">
        <f>('1 Utsläpp'!Z38/'6 FV (kvartal)'!Z38)*1000</f>
        <v>0.36828508975293106</v>
      </c>
      <c r="AA38" s="219">
        <f>('1 Utsläpp'!AA38/'6 FV (kvartal)'!AA38)*1000</f>
        <v>0.32346826464473527</v>
      </c>
      <c r="AB38" s="219">
        <f>('1 Utsläpp'!AB38/'6 FV (kvartal)'!AB38)*1000</f>
        <v>0.32255941017707856</v>
      </c>
      <c r="AC38" s="219">
        <f>('1 Utsläpp'!AC38/'6 FV (kvartal)'!AC38)*1000</f>
        <v>0.3086911948969131</v>
      </c>
      <c r="AD38" s="219">
        <f>('1 Utsläpp'!AD38/'6 FV (kvartal)'!AD38)*1000</f>
        <v>0.35007708119218911</v>
      </c>
      <c r="AE38" s="219">
        <f>('1 Utsläpp'!AE38/'6 FV (kvartal)'!AE38)*1000</f>
        <v>0.31635802469135804</v>
      </c>
      <c r="AF38" s="219">
        <f>('1 Utsläpp'!AF38/'6 FV (kvartal)'!AF38)*1000</f>
        <v>0.32805060979586514</v>
      </c>
      <c r="AG38" s="219">
        <f>('1 Utsläpp'!AG38/'6 FV (kvartal)'!AG38)*1000</f>
        <v>0.30710932639556587</v>
      </c>
      <c r="AH38" s="219">
        <f>('1 Utsläpp'!AH38/'6 FV (kvartal)'!AH38)*1000</f>
        <v>0.3468724096155073</v>
      </c>
      <c r="AI38" s="219">
        <f>('1 Utsläpp'!AI38/'6 FV (kvartal)'!AI38)*1000</f>
        <v>0.3158328914029816</v>
      </c>
      <c r="AJ38" s="219">
        <f>('1 Utsläpp'!AJ38/'6 FV (kvartal)'!AJ38)*1000</f>
        <v>0.29363677980511416</v>
      </c>
      <c r="AK38" s="219">
        <f>('1 Utsläpp'!AK38/'6 FV (kvartal)'!AK38)*1000</f>
        <v>0.28196127278903865</v>
      </c>
      <c r="AL38" s="219">
        <f>('1 Utsläpp'!AL38/'6 FV (kvartal)'!AL38)*1000</f>
        <v>0.32260105003479028</v>
      </c>
      <c r="AM38" s="219">
        <f>('1 Utsläpp'!AM38/'6 FV (kvartal)'!AM38)*1000</f>
        <v>0.29015120555782592</v>
      </c>
      <c r="AN38" s="219">
        <f>('1 Utsläpp'!AN38/'6 FV (kvartal)'!AN38)*1000</f>
        <v>0.2781289506953224</v>
      </c>
      <c r="AO38" s="219">
        <f>('1 Utsläpp'!AO38/'6 FV (kvartal)'!AO38)*1000</f>
        <v>0.27031536792925082</v>
      </c>
      <c r="AP38" s="219">
        <f>('1 Utsläpp'!AP38/'6 FV (kvartal)'!AP38)*1000</f>
        <v>0.30034465780403741</v>
      </c>
      <c r="AQ38" s="219">
        <f>('1 Utsläpp'!AQ38/'6 FV (kvartal)'!AQ38)*1000</f>
        <v>0.26636440918107113</v>
      </c>
      <c r="AR38" s="219">
        <f>('1 Utsläpp'!AR38/'6 FV (kvartal)'!AR38)*1000</f>
        <v>0.26127664958562663</v>
      </c>
      <c r="AS38" s="219">
        <f>('1 Utsläpp'!AS38/'6 FV (kvartal)'!AS38)*1000</f>
        <v>0.26009316770186341</v>
      </c>
      <c r="AT38" s="219">
        <f>('1 Utsläpp'!AT38/'6 FV (kvartal)'!AT38)*1000</f>
        <v>0.28857229463473777</v>
      </c>
      <c r="AU38" s="219">
        <f>('1 Utsläpp'!AU38/'6 FV (kvartal)'!AU38)*1000</f>
        <v>0.25770823745973315</v>
      </c>
      <c r="AV38" s="219">
        <f>('1 Utsläpp'!AV38/'6 FV (kvartal)'!AV38)*1000</f>
        <v>0.26068562185030797</v>
      </c>
      <c r="AW38" s="219">
        <f>('1 Utsläpp'!AW38/'6 FV (kvartal)'!AW38)*1000</f>
        <v>0.26165347405452943</v>
      </c>
      <c r="AX38" s="219">
        <f>('1 Utsläpp'!AX38/'6 FV (kvartal)'!AX38)*1000</f>
        <v>0.29408183146614708</v>
      </c>
      <c r="AY38" s="219">
        <f>('1 Utsläpp'!AY38/'6 FV (kvartal)'!AY38)*1000</f>
        <v>0.26019328644135642</v>
      </c>
      <c r="AZ38" s="219">
        <f>('1 Utsläpp'!AZ38/'6 FV (kvartal)'!AY38)*1000</f>
        <v>0.2275976439640876</v>
      </c>
      <c r="BA38" s="219">
        <f>('1 Utsläpp'!BA38/'6 FV (kvartal)'!AZ38)*1000</f>
        <v>0.25337199041976555</v>
      </c>
      <c r="BB38" s="219">
        <f>('1 Utsläpp'!BB38/'6 FV (kvartal)'!BA38)*1000</f>
        <v>0.26109029372658044</v>
      </c>
      <c r="BC38" s="219">
        <f>('1 Utsläpp'!BC38/'6 FV (kvartal)'!BB38)*1000</f>
        <v>0.27013186531814104</v>
      </c>
      <c r="BD38" s="219">
        <f>('1 Utsläpp'!BD38/'6 FV (kvartal)'!BD38)*1000</f>
        <v>0.23231667748215445</v>
      </c>
      <c r="BE38" s="219">
        <f>('1 Utsläpp'!BE38/'6 FV (kvartal)'!BE38)*1000</f>
        <v>0.23756495916852266</v>
      </c>
      <c r="BF38" s="219">
        <f>('1 Utsläpp'!BF38/'6 FV (kvartal)'!BF38)*1000</f>
        <v>0.25849836510580543</v>
      </c>
      <c r="BG38" s="219">
        <f>('1 Utsläpp'!BG38/'6 FV (kvartal)'!BG38)*1000</f>
        <v>0.22379473018064666</v>
      </c>
      <c r="BH38" s="219">
        <f>('1 Utsläpp'!BH38/'6 FV (kvartal)'!BI38)*1000</f>
        <v>0.18696146967972688</v>
      </c>
      <c r="BI38" s="219">
        <f>('1 Utsläpp'!BI38/'6 FV (kvartal)'!BJ38)*1000</f>
        <v>0.21012360211889344</v>
      </c>
      <c r="BJ38" s="219">
        <f>('1 Utsläpp'!BK38/'6 FV (kvartal)'!BK38)*1000</f>
        <v>0.19943336481306592</v>
      </c>
      <c r="BK38" s="219">
        <f>('1 Utsläpp'!BL38/'6 FV (kvartal)'!BL38)*1000</f>
        <v>0.2133084577114428</v>
      </c>
      <c r="BL38" s="219">
        <f>('1 Utsläpp'!BM38/'6 FV (kvartal)'!BM38)*1000</f>
        <v>0.19214527027027029</v>
      </c>
      <c r="BM38" s="219">
        <f>('1 Utsläpp'!BN38/'6 FV (kvartal)'!BN38)*1000</f>
        <v>0.21518159662366998</v>
      </c>
      <c r="BN38" s="219">
        <f>('1 Utsläpp'!BO38/'6 FV (kvartal)'!BO38)*1000</f>
        <v>0.19177934601088187</v>
      </c>
      <c r="BO38" s="219">
        <f>('1 Utsläpp'!BP38/'6 FV (kvartal)'!BP38)*1000</f>
        <v>0.25331439393939392</v>
      </c>
      <c r="BP38" s="219">
        <f>('1 Utsläpp'!BQ38/'6 FV (kvartal)'!BQ38)*1000</f>
        <v>0.24097658933572899</v>
      </c>
      <c r="BQ38" s="219">
        <f>('1 Utsläpp'!BR38/'6 FV (kvartal)'!BR38)*1000</f>
        <v>0.27872890010212048</v>
      </c>
      <c r="BR38" s="219">
        <f>('1 Utsläpp'!BS38/'6 FV (kvartal)'!BS38)*1000</f>
        <v>0.22812667740203973</v>
      </c>
      <c r="BS38" s="219">
        <f>('1 Utsläpp'!BT38/'6 FV (kvartal)'!BT38)*1000</f>
        <v>0.23834683574028412</v>
      </c>
      <c r="BT38" s="219">
        <f>('1 Utsläpp'!BU38/'6 FV (kvartal)'!BU38)*1000</f>
        <v>0.21757743641400154</v>
      </c>
      <c r="BU38" s="219">
        <f>('1 Utsläpp'!BV38/'6 FV (kvartal)'!BV38)*1000</f>
        <v>0.24754442741157101</v>
      </c>
      <c r="BV38" s="219">
        <f>('1 Utsläpp'!BW38/'6 FV (kvartal)'!BW38)*1000</f>
        <v>0.22498777240367368</v>
      </c>
      <c r="BW38" s="68"/>
    </row>
    <row r="39" spans="1:75" s="16" customFormat="1" ht="15.75" customHeight="1" x14ac:dyDescent="0.3">
      <c r="A39" s="188"/>
      <c r="B39" s="131" t="s">
        <v>135</v>
      </c>
      <c r="C39" s="116" t="s">
        <v>47</v>
      </c>
      <c r="D39" s="219">
        <f>('1 Utsläpp'!D39/'6 FV (kvartal)'!D39)*1000</f>
        <v>0.45330050351352852</v>
      </c>
      <c r="E39" s="219">
        <f>('1 Utsläpp'!E39/'6 FV (kvartal)'!E39)*1000</f>
        <v>0.44326735433509895</v>
      </c>
      <c r="F39" s="219">
        <f>('1 Utsläpp'!F39/'6 FV (kvartal)'!F39)*1000</f>
        <v>0.53775429411669662</v>
      </c>
      <c r="G39" s="219">
        <f>('1 Utsläpp'!G39/'6 FV (kvartal)'!G39)*1000</f>
        <v>0.49145360735595078</v>
      </c>
      <c r="H39" s="219">
        <f>('1 Utsläpp'!H39/'6 FV (kvartal)'!H39)*1000</f>
        <v>0.37371064427283035</v>
      </c>
      <c r="I39" s="219">
        <f>('1 Utsläpp'!I39/'6 FV (kvartal)'!I39)*1000</f>
        <v>0.35451983008456067</v>
      </c>
      <c r="J39" s="219">
        <f>('1 Utsläpp'!J39/'6 FV (kvartal)'!J39)*1000</f>
        <v>0.42938437661665807</v>
      </c>
      <c r="K39" s="219">
        <f>('1 Utsläpp'!K39/'6 FV (kvartal)'!K39)*1000</f>
        <v>0.39439739779036509</v>
      </c>
      <c r="L39" s="219">
        <f>('1 Utsläpp'!L39/'6 FV (kvartal)'!L39)*1000</f>
        <v>0.3680354183927092</v>
      </c>
      <c r="M39" s="219">
        <f>('1 Utsläpp'!M39/'6 FV (kvartal)'!M39)*1000</f>
        <v>0.31204097533560693</v>
      </c>
      <c r="N39" s="219">
        <f>('1 Utsläpp'!N39/'6 FV (kvartal)'!N39)*1000</f>
        <v>0.37828599086426479</v>
      </c>
      <c r="O39" s="219">
        <f>('1 Utsläpp'!O39/'6 FV (kvartal)'!O39)*1000</f>
        <v>0.39167455061494794</v>
      </c>
      <c r="P39" s="219">
        <f>('1 Utsläpp'!P39/'6 FV (kvartal)'!P39)*1000</f>
        <v>0.33921443709125898</v>
      </c>
      <c r="Q39" s="219">
        <f>('1 Utsläpp'!Q39/'6 FV (kvartal)'!Q39)*1000</f>
        <v>0.30453857403083867</v>
      </c>
      <c r="R39" s="219">
        <f>('1 Utsläpp'!R39/'6 FV (kvartal)'!R39)*1000</f>
        <v>0.37306127443482517</v>
      </c>
      <c r="S39" s="219">
        <f>('1 Utsläpp'!S39/'6 FV (kvartal)'!S39)*1000</f>
        <v>0.3350637732626699</v>
      </c>
      <c r="T39" s="219">
        <f>('1 Utsläpp'!T39/'6 FV (kvartal)'!T39)*1000</f>
        <v>0.28494440876868254</v>
      </c>
      <c r="U39" s="219">
        <f>('1 Utsläpp'!U39/'6 FV (kvartal)'!U39)*1000</f>
        <v>0.2787208547605971</v>
      </c>
      <c r="V39" s="219">
        <f>('1 Utsläpp'!V39/'6 FV (kvartal)'!V39)*1000</f>
        <v>0.3478494543391607</v>
      </c>
      <c r="W39" s="219">
        <f>('1 Utsläpp'!W39/'6 FV (kvartal)'!W39)*1000</f>
        <v>0.31253320582297311</v>
      </c>
      <c r="X39" s="219">
        <f>('1 Utsläpp'!X39/'6 FV (kvartal)'!X39)*1000</f>
        <v>0.25591738278305443</v>
      </c>
      <c r="Y39" s="219">
        <f>('1 Utsläpp'!Y39/'6 FV (kvartal)'!Y39)*1000</f>
        <v>0.25471137160678098</v>
      </c>
      <c r="Z39" s="219">
        <f>('1 Utsläpp'!Z39/'6 FV (kvartal)'!Z39)*1000</f>
        <v>0.31275071842224267</v>
      </c>
      <c r="AA39" s="219">
        <f>('1 Utsläpp'!AA39/'6 FV (kvartal)'!AA39)*1000</f>
        <v>0.2626010877889845</v>
      </c>
      <c r="AB39" s="219">
        <f>('1 Utsläpp'!AB39/'6 FV (kvartal)'!AB39)*1000</f>
        <v>0.23514434417942862</v>
      </c>
      <c r="AC39" s="219">
        <f>('1 Utsläpp'!AC39/'6 FV (kvartal)'!AC39)*1000</f>
        <v>0.23931000971817298</v>
      </c>
      <c r="AD39" s="219">
        <f>('1 Utsläpp'!AD39/'6 FV (kvartal)'!AD39)*1000</f>
        <v>0.29345665139597199</v>
      </c>
      <c r="AE39" s="219">
        <f>('1 Utsläpp'!AE39/'6 FV (kvartal)'!AE39)*1000</f>
        <v>0.2483072883144968</v>
      </c>
      <c r="AF39" s="219">
        <f>('1 Utsläpp'!AF39/'6 FV (kvartal)'!AF39)*1000</f>
        <v>0.30715752492639598</v>
      </c>
      <c r="AG39" s="219">
        <f>('1 Utsläpp'!AG39/'6 FV (kvartal)'!AG39)*1000</f>
        <v>0.29335375997893504</v>
      </c>
      <c r="AH39" s="219">
        <f>('1 Utsläpp'!AH39/'6 FV (kvartal)'!AH39)*1000</f>
        <v>0.36489250618643709</v>
      </c>
      <c r="AI39" s="219">
        <f>('1 Utsläpp'!AI39/'6 FV (kvartal)'!AI39)*1000</f>
        <v>0.32448824867323728</v>
      </c>
      <c r="AJ39" s="219">
        <f>('1 Utsläpp'!AJ39/'6 FV (kvartal)'!AJ39)*1000</f>
        <v>0.29898765103593417</v>
      </c>
      <c r="AK39" s="219">
        <f>('1 Utsläpp'!AK39/'6 FV (kvartal)'!AK39)*1000</f>
        <v>0.26939030890088755</v>
      </c>
      <c r="AL39" s="219">
        <f>('1 Utsläpp'!AL39/'6 FV (kvartal)'!AL39)*1000</f>
        <v>0.33486438273425756</v>
      </c>
      <c r="AM39" s="219">
        <f>('1 Utsläpp'!AM39/'6 FV (kvartal)'!AM39)*1000</f>
        <v>0.31779607665382387</v>
      </c>
      <c r="AN39" s="219">
        <f>('1 Utsläpp'!AN39/'6 FV (kvartal)'!AN39)*1000</f>
        <v>0.29838642353698824</v>
      </c>
      <c r="AO39" s="219">
        <f>('1 Utsläpp'!AO39/'6 FV (kvartal)'!AO39)*1000</f>
        <v>0.27515520674710087</v>
      </c>
      <c r="AP39" s="219">
        <f>('1 Utsläpp'!AP39/'6 FV (kvartal)'!AP39)*1000</f>
        <v>0.33297410815441159</v>
      </c>
      <c r="AQ39" s="219">
        <f>('1 Utsläpp'!AQ39/'6 FV (kvartal)'!AQ39)*1000</f>
        <v>0.30292983619440556</v>
      </c>
      <c r="AR39" s="219">
        <f>('1 Utsläpp'!AR39/'6 FV (kvartal)'!AR39)*1000</f>
        <v>0.281989228177569</v>
      </c>
      <c r="AS39" s="219">
        <f>('1 Utsläpp'!AS39/'6 FV (kvartal)'!AS39)*1000</f>
        <v>0.25755840586349055</v>
      </c>
      <c r="AT39" s="219">
        <f>('1 Utsläpp'!AT39/'6 FV (kvartal)'!AT39)*1000</f>
        <v>0.32335594016326646</v>
      </c>
      <c r="AU39" s="219">
        <f>('1 Utsläpp'!AU39/'6 FV (kvartal)'!AU39)*1000</f>
        <v>0.2856902377144781</v>
      </c>
      <c r="AV39" s="219">
        <f>('1 Utsläpp'!AV39/'6 FV (kvartal)'!AV39)*1000</f>
        <v>0.32396542167395892</v>
      </c>
      <c r="AW39" s="219">
        <f>('1 Utsläpp'!AW39/'6 FV (kvartal)'!AW39)*1000</f>
        <v>0.27924294135898231</v>
      </c>
      <c r="AX39" s="219">
        <f>('1 Utsläpp'!AX39/'6 FV (kvartal)'!AX39)*1000</f>
        <v>0.33508414915850843</v>
      </c>
      <c r="AY39" s="219">
        <f>('1 Utsläpp'!AY39/'6 FV (kvartal)'!AY39)*1000</f>
        <v>0.31782052059947818</v>
      </c>
      <c r="AZ39" s="219">
        <f>('1 Utsläpp'!AZ39/'6 FV (kvartal)'!AY39)*1000</f>
        <v>0.33687276257508647</v>
      </c>
      <c r="BA39" s="219">
        <f>('1 Utsläpp'!BA39/'6 FV (kvartal)'!AZ39)*1000</f>
        <v>0.26994544533339621</v>
      </c>
      <c r="BB39" s="219">
        <f>('1 Utsläpp'!BB39/'6 FV (kvartal)'!BA39)*1000</f>
        <v>0.26761051654533052</v>
      </c>
      <c r="BC39" s="219">
        <f>('1 Utsläpp'!BC39/'6 FV (kvartal)'!BB39)*1000</f>
        <v>0.34576581673199447</v>
      </c>
      <c r="BD39" s="219">
        <f>('1 Utsläpp'!BD39/'6 FV (kvartal)'!BD39)*1000</f>
        <v>0.26133487277410183</v>
      </c>
      <c r="BE39" s="219">
        <f>('1 Utsläpp'!BE39/'6 FV (kvartal)'!BE39)*1000</f>
        <v>0.23885763738641277</v>
      </c>
      <c r="BF39" s="219">
        <f>('1 Utsläpp'!BF39/'6 FV (kvartal)'!BF39)*1000</f>
        <v>0.29571126825236477</v>
      </c>
      <c r="BG39" s="219">
        <f>('1 Utsläpp'!BG39/'6 FV (kvartal)'!BG39)*1000</f>
        <v>0.26447642361984947</v>
      </c>
      <c r="BH39" s="219">
        <f>('1 Utsläpp'!BH39/'6 FV (kvartal)'!BI39)*1000</f>
        <v>0.22886822130965828</v>
      </c>
      <c r="BI39" s="219">
        <f>('1 Utsläpp'!BI39/'6 FV (kvartal)'!BJ39)*1000</f>
        <v>0.24130818360297226</v>
      </c>
      <c r="BJ39" s="219">
        <f>('1 Utsläpp'!BK39/'6 FV (kvartal)'!BK39)*1000</f>
        <v>0.22831100014174036</v>
      </c>
      <c r="BK39" s="219">
        <f>('1 Utsläpp'!BL39/'6 FV (kvartal)'!BL39)*1000</f>
        <v>0.21618301548623556</v>
      </c>
      <c r="BL39" s="219">
        <f>('1 Utsläpp'!BM39/'6 FV (kvartal)'!BM39)*1000</f>
        <v>0.20084512518288877</v>
      </c>
      <c r="BM39" s="219">
        <f>('1 Utsläpp'!BN39/'6 FV (kvartal)'!BN39)*1000</f>
        <v>0.23912268407528983</v>
      </c>
      <c r="BN39" s="219">
        <f>('1 Utsläpp'!BO39/'6 FV (kvartal)'!BO39)*1000</f>
        <v>0.21877926279049967</v>
      </c>
      <c r="BO39" s="219">
        <f>('1 Utsläpp'!BP39/'6 FV (kvartal)'!BP39)*1000</f>
        <v>0.24884493000620633</v>
      </c>
      <c r="BP39" s="219">
        <f>('1 Utsläpp'!BQ39/'6 FV (kvartal)'!BQ39)*1000</f>
        <v>0.22638266287734513</v>
      </c>
      <c r="BQ39" s="219">
        <f>('1 Utsläpp'!BR39/'6 FV (kvartal)'!BR39)*1000</f>
        <v>0.27234603967393861</v>
      </c>
      <c r="BR39" s="219">
        <f>('1 Utsläpp'!BS39/'6 FV (kvartal)'!BS39)*1000</f>
        <v>0.23992371656191364</v>
      </c>
      <c r="BS39" s="219">
        <f>('1 Utsläpp'!BT39/'6 FV (kvartal)'!BT39)*1000</f>
        <v>0.24254024342363564</v>
      </c>
      <c r="BT39" s="219">
        <f>('1 Utsläpp'!BU39/'6 FV (kvartal)'!BU39)*1000</f>
        <v>0.2198522577173328</v>
      </c>
      <c r="BU39" s="219">
        <f>('1 Utsläpp'!BV39/'6 FV (kvartal)'!BV39)*1000</f>
        <v>0.25603797935103245</v>
      </c>
      <c r="BV39" s="219">
        <f>('1 Utsläpp'!BW39/'6 FV (kvartal)'!BW39)*1000</f>
        <v>0.2340410552465628</v>
      </c>
      <c r="BW39" s="68"/>
    </row>
    <row r="40" spans="1:75" s="16" customFormat="1" ht="15.75" customHeight="1" x14ac:dyDescent="0.3">
      <c r="A40" s="188"/>
      <c r="B40" s="131" t="s">
        <v>136</v>
      </c>
      <c r="C40" s="116" t="s">
        <v>48</v>
      </c>
      <c r="D40" s="219">
        <f>('1 Utsläpp'!D40/'6 FV (kvartal)'!D40)*1000</f>
        <v>0.64693529962995133</v>
      </c>
      <c r="E40" s="219">
        <f>('1 Utsläpp'!E40/'6 FV (kvartal)'!E40)*1000</f>
        <v>0.61990886734068407</v>
      </c>
      <c r="F40" s="219">
        <f>('1 Utsläpp'!F40/'6 FV (kvartal)'!F40)*1000</f>
        <v>0.75076109017106407</v>
      </c>
      <c r="G40" s="219">
        <f>('1 Utsläpp'!G40/'6 FV (kvartal)'!G40)*1000</f>
        <v>0.7093995254608505</v>
      </c>
      <c r="H40" s="219">
        <f>('1 Utsläpp'!H40/'6 FV (kvartal)'!H40)*1000</f>
        <v>0.64517869184086318</v>
      </c>
      <c r="I40" s="219">
        <f>('1 Utsläpp'!I40/'6 FV (kvartal)'!I40)*1000</f>
        <v>0.59035715346020257</v>
      </c>
      <c r="J40" s="219">
        <f>('1 Utsläpp'!J40/'6 FV (kvartal)'!J40)*1000</f>
        <v>0.72363652632991815</v>
      </c>
      <c r="K40" s="219">
        <f>('1 Utsläpp'!K40/'6 FV (kvartal)'!K40)*1000</f>
        <v>0.6923076923076924</v>
      </c>
      <c r="L40" s="219">
        <f>('1 Utsläpp'!L40/'6 FV (kvartal)'!L40)*1000</f>
        <v>0.73058006304883172</v>
      </c>
      <c r="M40" s="219">
        <f>('1 Utsläpp'!M40/'6 FV (kvartal)'!M40)*1000</f>
        <v>0.5858287233010071</v>
      </c>
      <c r="N40" s="219">
        <f>('1 Utsläpp'!N40/'6 FV (kvartal)'!N40)*1000</f>
        <v>0.71934759182480679</v>
      </c>
      <c r="O40" s="219">
        <f>('1 Utsläpp'!O40/'6 FV (kvartal)'!O40)*1000</f>
        <v>0.78714375908496925</v>
      </c>
      <c r="P40" s="219">
        <f>('1 Utsläpp'!P40/'6 FV (kvartal)'!P40)*1000</f>
        <v>0.62107913273167514</v>
      </c>
      <c r="Q40" s="219">
        <f>('1 Utsläpp'!Q40/'6 FV (kvartal)'!Q40)*1000</f>
        <v>0.55529762765528312</v>
      </c>
      <c r="R40" s="219">
        <f>('1 Utsläpp'!R40/'6 FV (kvartal)'!R40)*1000</f>
        <v>0.6920929890925116</v>
      </c>
      <c r="S40" s="219">
        <f>('1 Utsläpp'!S40/'6 FV (kvartal)'!S40)*1000</f>
        <v>0.61296460924700069</v>
      </c>
      <c r="T40" s="219">
        <f>('1 Utsläpp'!T40/'6 FV (kvartal)'!T40)*1000</f>
        <v>0.60025033354882185</v>
      </c>
      <c r="U40" s="219">
        <f>('1 Utsläpp'!U40/'6 FV (kvartal)'!U40)*1000</f>
        <v>0.58237818500065253</v>
      </c>
      <c r="V40" s="219">
        <f>('1 Utsläpp'!V40/'6 FV (kvartal)'!V40)*1000</f>
        <v>0.74390682490939775</v>
      </c>
      <c r="W40" s="219">
        <f>('1 Utsläpp'!W40/'6 FV (kvartal)'!W40)*1000</f>
        <v>0.68749953762271498</v>
      </c>
      <c r="X40" s="219">
        <f>('1 Utsläpp'!X40/'6 FV (kvartal)'!X40)*1000</f>
        <v>0.54430646179751629</v>
      </c>
      <c r="Y40" s="219">
        <f>('1 Utsläpp'!Y40/'6 FV (kvartal)'!Y40)*1000</f>
        <v>0.5298462582306589</v>
      </c>
      <c r="Z40" s="219">
        <f>('1 Utsläpp'!Z40/'6 FV (kvartal)'!Z40)*1000</f>
        <v>0.63745204514706155</v>
      </c>
      <c r="AA40" s="219">
        <f>('1 Utsläpp'!AA40/'6 FV (kvartal)'!AA40)*1000</f>
        <v>0.53520245974256087</v>
      </c>
      <c r="AB40" s="219">
        <f>('1 Utsläpp'!AB40/'6 FV (kvartal)'!AB40)*1000</f>
        <v>0.49733656849620705</v>
      </c>
      <c r="AC40" s="219">
        <f>('1 Utsläpp'!AC40/'6 FV (kvartal)'!AC40)*1000</f>
        <v>0.47870182555780932</v>
      </c>
      <c r="AD40" s="219">
        <f>('1 Utsläpp'!AD40/'6 FV (kvartal)'!AD40)*1000</f>
        <v>0.6021934379042102</v>
      </c>
      <c r="AE40" s="219">
        <f>('1 Utsläpp'!AE40/'6 FV (kvartal)'!AE40)*1000</f>
        <v>0.49895943252432873</v>
      </c>
      <c r="AF40" s="219">
        <f>('1 Utsläpp'!AF40/'6 FV (kvartal)'!AF40)*1000</f>
        <v>0.40656870270863033</v>
      </c>
      <c r="AG40" s="219">
        <f>('1 Utsläpp'!AG40/'6 FV (kvartal)'!AG40)*1000</f>
        <v>0.44095157813071145</v>
      </c>
      <c r="AH40" s="219">
        <f>('1 Utsläpp'!AH40/'6 FV (kvartal)'!AH40)*1000</f>
        <v>0.5400740489008925</v>
      </c>
      <c r="AI40" s="219">
        <f>('1 Utsläpp'!AI40/'6 FV (kvartal)'!AI40)*1000</f>
        <v>0.43917116578818211</v>
      </c>
      <c r="AJ40" s="219">
        <f>('1 Utsläpp'!AJ40/'6 FV (kvartal)'!AJ40)*1000</f>
        <v>0.40854575286792111</v>
      </c>
      <c r="AK40" s="219">
        <f>('1 Utsläpp'!AK40/'6 FV (kvartal)'!AK40)*1000</f>
        <v>0.39897030869696354</v>
      </c>
      <c r="AL40" s="219">
        <f>('1 Utsläpp'!AL40/'6 FV (kvartal)'!AL40)*1000</f>
        <v>0.50160743765748539</v>
      </c>
      <c r="AM40" s="219">
        <f>('1 Utsläpp'!AM40/'6 FV (kvartal)'!AM40)*1000</f>
        <v>0.42048447273126305</v>
      </c>
      <c r="AN40" s="219">
        <f>('1 Utsläpp'!AN40/'6 FV (kvartal)'!AN40)*1000</f>
        <v>0.36697549548601061</v>
      </c>
      <c r="AO40" s="219">
        <f>('1 Utsläpp'!AO40/'6 FV (kvartal)'!AO40)*1000</f>
        <v>0.38673637982705222</v>
      </c>
      <c r="AP40" s="219">
        <f>('1 Utsläpp'!AP40/'6 FV (kvartal)'!AP40)*1000</f>
        <v>0.46635740732859515</v>
      </c>
      <c r="AQ40" s="219">
        <f>('1 Utsläpp'!AQ40/'6 FV (kvartal)'!AQ40)*1000</f>
        <v>0.37176159753404364</v>
      </c>
      <c r="AR40" s="219">
        <f>('1 Utsläpp'!AR40/'6 FV (kvartal)'!AR40)*1000</f>
        <v>0.34754841231458233</v>
      </c>
      <c r="AS40" s="219">
        <f>('1 Utsläpp'!AS40/'6 FV (kvartal)'!AS40)*1000</f>
        <v>0.36025123059579744</v>
      </c>
      <c r="AT40" s="219">
        <f>('1 Utsläpp'!AT40/'6 FV (kvartal)'!AT40)*1000</f>
        <v>0.44655269743105819</v>
      </c>
      <c r="AU40" s="219">
        <f>('1 Utsläpp'!AU40/'6 FV (kvartal)'!AU40)*1000</f>
        <v>0.35356347438752783</v>
      </c>
      <c r="AV40" s="219">
        <f>('1 Utsläpp'!AV40/'6 FV (kvartal)'!AV40)*1000</f>
        <v>0.38403437947649433</v>
      </c>
      <c r="AW40" s="219">
        <f>('1 Utsläpp'!AW40/'6 FV (kvartal)'!AW40)*1000</f>
        <v>0.38416484369486975</v>
      </c>
      <c r="AX40" s="219">
        <f>('1 Utsläpp'!AX40/'6 FV (kvartal)'!AX40)*1000</f>
        <v>0.45856283900264894</v>
      </c>
      <c r="AY40" s="219">
        <f>('1 Utsläpp'!AY40/'6 FV (kvartal)'!AY40)*1000</f>
        <v>0.38663484486873506</v>
      </c>
      <c r="AZ40" s="219">
        <f>('1 Utsläpp'!AZ40/'6 FV (kvartal)'!AY40)*1000</f>
        <v>0.39053413560119671</v>
      </c>
      <c r="BA40" s="219">
        <f>('1 Utsläpp'!BA40/'6 FV (kvartal)'!AZ40)*1000</f>
        <v>0.3295354716702768</v>
      </c>
      <c r="BB40" s="219">
        <f>('1 Utsläpp'!BB40/'6 FV (kvartal)'!BA40)*1000</f>
        <v>0.37837479368073568</v>
      </c>
      <c r="BC40" s="219">
        <f>('1 Utsläpp'!BC40/'6 FV (kvartal)'!BB40)*1000</f>
        <v>0.47510136188793017</v>
      </c>
      <c r="BD40" s="219">
        <f>('1 Utsläpp'!BD40/'6 FV (kvartal)'!BD40)*1000</f>
        <v>0.38207817749733675</v>
      </c>
      <c r="BE40" s="219">
        <f>('1 Utsläpp'!BE40/'6 FV (kvartal)'!BE40)*1000</f>
        <v>0.36971983693295168</v>
      </c>
      <c r="BF40" s="219">
        <f>('1 Utsläpp'!BF40/'6 FV (kvartal)'!BF40)*1000</f>
        <v>0.43933970281476137</v>
      </c>
      <c r="BG40" s="219">
        <f>('1 Utsläpp'!BG40/'6 FV (kvartal)'!BG40)*1000</f>
        <v>0.3844489376041999</v>
      </c>
      <c r="BH40" s="219">
        <f>('1 Utsläpp'!BH40/'6 FV (kvartal)'!BI40)*1000</f>
        <v>0.36702907491544612</v>
      </c>
      <c r="BI40" s="219">
        <f>('1 Utsläpp'!BI40/'6 FV (kvartal)'!BJ40)*1000</f>
        <v>0.36602632306493632</v>
      </c>
      <c r="BJ40" s="219">
        <f>('1 Utsläpp'!BK40/'6 FV (kvartal)'!BK40)*1000</f>
        <v>0.33163247692105863</v>
      </c>
      <c r="BK40" s="219">
        <f>('1 Utsläpp'!BL40/'6 FV (kvartal)'!BL40)*1000</f>
        <v>0.3275422006304271</v>
      </c>
      <c r="BL40" s="219">
        <f>('1 Utsläpp'!BM40/'6 FV (kvartal)'!BM40)*1000</f>
        <v>0.31573578168834476</v>
      </c>
      <c r="BM40" s="219">
        <f>('1 Utsläpp'!BN40/'6 FV (kvartal)'!BN40)*1000</f>
        <v>0.36488076325258273</v>
      </c>
      <c r="BN40" s="219">
        <f>('1 Utsläpp'!BO40/'6 FV (kvartal)'!BO40)*1000</f>
        <v>0.32039577490991022</v>
      </c>
      <c r="BO40" s="219">
        <f>('1 Utsläpp'!BP40/'6 FV (kvartal)'!BP40)*1000</f>
        <v>0.38351264084459868</v>
      </c>
      <c r="BP40" s="219">
        <f>('1 Utsläpp'!BQ40/'6 FV (kvartal)'!BQ40)*1000</f>
        <v>0.36225797266514809</v>
      </c>
      <c r="BQ40" s="219">
        <f>('1 Utsläpp'!BR40/'6 FV (kvartal)'!BR40)*1000</f>
        <v>0.42055486027701017</v>
      </c>
      <c r="BR40" s="219">
        <f>('1 Utsläpp'!BS40/'6 FV (kvartal)'!BS40)*1000</f>
        <v>0.35463111304206157</v>
      </c>
      <c r="BS40" s="219">
        <f>('1 Utsläpp'!BT40/'6 FV (kvartal)'!BT40)*1000</f>
        <v>0.37548405409241126</v>
      </c>
      <c r="BT40" s="219">
        <f>('1 Utsläpp'!BU40/'6 FV (kvartal)'!BU40)*1000</f>
        <v>0.35781985318334514</v>
      </c>
      <c r="BU40" s="219">
        <f>('1 Utsläpp'!BV40/'6 FV (kvartal)'!BV40)*1000</f>
        <v>0.39704340008989664</v>
      </c>
      <c r="BV40" s="219">
        <f>('1 Utsläpp'!BW40/'6 FV (kvartal)'!BW40)*1000</f>
        <v>0.35109214296896801</v>
      </c>
      <c r="BW40" s="68"/>
    </row>
    <row r="41" spans="1:75" s="16" customFormat="1" ht="15.75" customHeight="1" x14ac:dyDescent="0.3">
      <c r="A41" s="188"/>
      <c r="B41" s="131" t="s">
        <v>137</v>
      </c>
      <c r="C41" s="116" t="s">
        <v>220</v>
      </c>
      <c r="D41" s="219">
        <f>('1 Utsläpp'!D41/'6 FV (kvartal)'!D41)*1000</f>
        <v>0.27250544087581613</v>
      </c>
      <c r="E41" s="219">
        <f>('1 Utsläpp'!E41/'6 FV (kvartal)'!E41)*1000</f>
        <v>0.29827711992816658</v>
      </c>
      <c r="F41" s="219">
        <f>('1 Utsläpp'!F41/'6 FV (kvartal)'!F41)*1000</f>
        <v>0.36474164133738601</v>
      </c>
      <c r="G41" s="219">
        <f>('1 Utsläpp'!G41/'6 FV (kvartal)'!G41)*1000</f>
        <v>0.28538453467631941</v>
      </c>
      <c r="H41" s="219">
        <f>('1 Utsläpp'!H41/'6 FV (kvartal)'!H41)*1000</f>
        <v>0.26899174473610987</v>
      </c>
      <c r="I41" s="219">
        <f>('1 Utsläpp'!I41/'6 FV (kvartal)'!I41)*1000</f>
        <v>0.29192124915139173</v>
      </c>
      <c r="J41" s="219">
        <f>('1 Utsläpp'!J41/'6 FV (kvartal)'!J41)*1000</f>
        <v>0.35541222753136237</v>
      </c>
      <c r="K41" s="219">
        <f>('1 Utsläpp'!K41/'6 FV (kvartal)'!K41)*1000</f>
        <v>0.27231742649638169</v>
      </c>
      <c r="L41" s="219">
        <f>('1 Utsläpp'!L41/'6 FV (kvartal)'!L41)*1000</f>
        <v>0.27111574556830031</v>
      </c>
      <c r="M41" s="219">
        <f>('1 Utsläpp'!M41/'6 FV (kvartal)'!M41)*1000</f>
        <v>0.27648930057876375</v>
      </c>
      <c r="N41" s="219">
        <f>('1 Utsläpp'!N41/'6 FV (kvartal)'!N41)*1000</f>
        <v>0.33630986895512005</v>
      </c>
      <c r="O41" s="219">
        <f>('1 Utsläpp'!O41/'6 FV (kvartal)'!O41)*1000</f>
        <v>0.28025825935278958</v>
      </c>
      <c r="P41" s="219">
        <f>('1 Utsläpp'!P41/'6 FV (kvartal)'!P41)*1000</f>
        <v>0.2500297025781838</v>
      </c>
      <c r="Q41" s="219">
        <f>('1 Utsläpp'!Q41/'6 FV (kvartal)'!Q41)*1000</f>
        <v>0.26563092612622735</v>
      </c>
      <c r="R41" s="219">
        <f>('1 Utsläpp'!R41/'6 FV (kvartal)'!R41)*1000</f>
        <v>0.3196916072645099</v>
      </c>
      <c r="S41" s="219">
        <f>('1 Utsläpp'!S41/'6 FV (kvartal)'!S41)*1000</f>
        <v>0.24496732026143789</v>
      </c>
      <c r="T41" s="219">
        <f>('1 Utsläpp'!T41/'6 FV (kvartal)'!T41)*1000</f>
        <v>0.25119430885865612</v>
      </c>
      <c r="U41" s="219">
        <f>('1 Utsläpp'!U41/'6 FV (kvartal)'!U41)*1000</f>
        <v>0.27243952068731631</v>
      </c>
      <c r="V41" s="219">
        <f>('1 Utsläpp'!V41/'6 FV (kvartal)'!V41)*1000</f>
        <v>0.33201725890016159</v>
      </c>
      <c r="W41" s="219">
        <f>('1 Utsläpp'!W41/'6 FV (kvartal)'!W41)*1000</f>
        <v>0.2656931211322105</v>
      </c>
      <c r="X41" s="219">
        <f>('1 Utsläpp'!X41/'6 FV (kvartal)'!X41)*1000</f>
        <v>0.23456838631095045</v>
      </c>
      <c r="Y41" s="219">
        <f>('1 Utsläpp'!Y41/'6 FV (kvartal)'!Y41)*1000</f>
        <v>0.25927794595806708</v>
      </c>
      <c r="Z41" s="219">
        <f>('1 Utsläpp'!Z41/'6 FV (kvartal)'!Z41)*1000</f>
        <v>0.31088938813268141</v>
      </c>
      <c r="AA41" s="219">
        <f>('1 Utsläpp'!AA41/'6 FV (kvartal)'!AA41)*1000</f>
        <v>0.23624338624338623</v>
      </c>
      <c r="AB41" s="219">
        <f>('1 Utsläpp'!AB41/'6 FV (kvartal)'!AB41)*1000</f>
        <v>0.2217985553556564</v>
      </c>
      <c r="AC41" s="219">
        <f>('1 Utsläpp'!AC41/'6 FV (kvartal)'!AC41)*1000</f>
        <v>0.24779293739967898</v>
      </c>
      <c r="AD41" s="219">
        <f>('1 Utsläpp'!AD41/'6 FV (kvartal)'!AD41)*1000</f>
        <v>0.29811837839644395</v>
      </c>
      <c r="AE41" s="219">
        <f>('1 Utsläpp'!AE41/'6 FV (kvartal)'!AE41)*1000</f>
        <v>0.22938196555217832</v>
      </c>
      <c r="AF41" s="219">
        <f>('1 Utsläpp'!AF41/'6 FV (kvartal)'!AF41)*1000</f>
        <v>0.20672250859106528</v>
      </c>
      <c r="AG41" s="219">
        <f>('1 Utsläpp'!AG41/'6 FV (kvartal)'!AG41)*1000</f>
        <v>0.23959790958677216</v>
      </c>
      <c r="AH41" s="219">
        <f>('1 Utsläpp'!AH41/'6 FV (kvartal)'!AH41)*1000</f>
        <v>0.29351814105177332</v>
      </c>
      <c r="AI41" s="219">
        <f>('1 Utsläpp'!AI41/'6 FV (kvartal)'!AI41)*1000</f>
        <v>0.22167221185317429</v>
      </c>
      <c r="AJ41" s="219">
        <f>('1 Utsläpp'!AJ41/'6 FV (kvartal)'!AJ41)*1000</f>
        <v>0.20695614011026689</v>
      </c>
      <c r="AK41" s="219">
        <f>('1 Utsläpp'!AK41/'6 FV (kvartal)'!AK41)*1000</f>
        <v>0.23040167874207773</v>
      </c>
      <c r="AL41" s="219">
        <f>('1 Utsläpp'!AL41/'6 FV (kvartal)'!AL41)*1000</f>
        <v>0.28783449516527998</v>
      </c>
      <c r="AM41" s="219">
        <f>('1 Utsläpp'!AM41/'6 FV (kvartal)'!AM41)*1000</f>
        <v>0.21787093215664644</v>
      </c>
      <c r="AN41" s="219">
        <f>('1 Utsläpp'!AN41/'6 FV (kvartal)'!AN41)*1000</f>
        <v>0.19631985771940624</v>
      </c>
      <c r="AO41" s="219">
        <f>('1 Utsläpp'!AO41/'6 FV (kvartal)'!AO41)*1000</f>
        <v>0.22959929804036266</v>
      </c>
      <c r="AP41" s="219">
        <f>('1 Utsläpp'!AP41/'6 FV (kvartal)'!AP41)*1000</f>
        <v>0.27881234989035469</v>
      </c>
      <c r="AQ41" s="219">
        <f>('1 Utsläpp'!AQ41/'6 FV (kvartal)'!AQ41)*1000</f>
        <v>0.20488433285823923</v>
      </c>
      <c r="AR41" s="219">
        <f>('1 Utsläpp'!AR41/'6 FV (kvartal)'!AR41)*1000</f>
        <v>0.19242491410838969</v>
      </c>
      <c r="AS41" s="219">
        <f>('1 Utsläpp'!AS41/'6 FV (kvartal)'!AS41)*1000</f>
        <v>0.22275212283354659</v>
      </c>
      <c r="AT41" s="219">
        <f>('1 Utsläpp'!AT41/'6 FV (kvartal)'!AT41)*1000</f>
        <v>0.27804360308318693</v>
      </c>
      <c r="AU41" s="219">
        <f>('1 Utsläpp'!AU41/'6 FV (kvartal)'!AU41)*1000</f>
        <v>0.20391269556579564</v>
      </c>
      <c r="AV41" s="219">
        <f>('1 Utsläpp'!AV41/'6 FV (kvartal)'!AV41)*1000</f>
        <v>0.19836397997047991</v>
      </c>
      <c r="AW41" s="219">
        <f>('1 Utsläpp'!AW41/'6 FV (kvartal)'!AW41)*1000</f>
        <v>0.22610230297419281</v>
      </c>
      <c r="AX41" s="219">
        <f>('1 Utsläpp'!AX41/'6 FV (kvartal)'!AX41)*1000</f>
        <v>0.27870008773891652</v>
      </c>
      <c r="AY41" s="219">
        <f>('1 Utsläpp'!AY41/'6 FV (kvartal)'!AY41)*1000</f>
        <v>0.20628108181756252</v>
      </c>
      <c r="AZ41" s="219">
        <f>('1 Utsläpp'!AZ41/'6 FV (kvartal)'!AY41)*1000</f>
        <v>0.19483616050139657</v>
      </c>
      <c r="BA41" s="219">
        <f>('1 Utsläpp'!BA41/'6 FV (kvartal)'!AZ41)*1000</f>
        <v>0.20718803570372998</v>
      </c>
      <c r="BB41" s="219">
        <f>('1 Utsläpp'!BB41/'6 FV (kvartal)'!BA41)*1000</f>
        <v>0.28035175696791309</v>
      </c>
      <c r="BC41" s="219">
        <f>('1 Utsläpp'!BC41/'6 FV (kvartal)'!BB41)*1000</f>
        <v>0.27683010039964911</v>
      </c>
      <c r="BD41" s="219">
        <f>('1 Utsläpp'!BD41/'6 FV (kvartal)'!BD41)*1000</f>
        <v>0.20182735578889949</v>
      </c>
      <c r="BE41" s="219">
        <f>('1 Utsläpp'!BE41/'6 FV (kvartal)'!BE41)*1000</f>
        <v>0.21835874918412151</v>
      </c>
      <c r="BF41" s="219">
        <f>('1 Utsläpp'!BF41/'6 FV (kvartal)'!BF41)*1000</f>
        <v>0.28104278317740033</v>
      </c>
      <c r="BG41" s="219">
        <f>('1 Utsläpp'!BG41/'6 FV (kvartal)'!BG41)*1000</f>
        <v>0.20672852474323064</v>
      </c>
      <c r="BH41" s="219">
        <f>('1 Utsläpp'!BH41/'6 FV (kvartal)'!BI41)*1000</f>
        <v>0.20299847670969293</v>
      </c>
      <c r="BI41" s="219">
        <f>('1 Utsläpp'!BI41/'6 FV (kvartal)'!BJ41)*1000</f>
        <v>0.24885670731707318</v>
      </c>
      <c r="BJ41" s="219">
        <f>('1 Utsläpp'!BK41/'6 FV (kvartal)'!BK41)*1000</f>
        <v>0.19306499904131205</v>
      </c>
      <c r="BK41" s="219">
        <f>('1 Utsläpp'!BL41/'6 FV (kvartal)'!BL41)*1000</f>
        <v>0.18036792181661396</v>
      </c>
      <c r="BL41" s="219">
        <f>('1 Utsläpp'!BM41/'6 FV (kvartal)'!BM41)*1000</f>
        <v>0.20781909387690103</v>
      </c>
      <c r="BM41" s="219">
        <f>('1 Utsläpp'!BN41/'6 FV (kvartal)'!BN41)*1000</f>
        <v>0.25005249193532991</v>
      </c>
      <c r="BN41" s="219">
        <f>('1 Utsläpp'!BO41/'6 FV (kvartal)'!BO41)*1000</f>
        <v>0.18109370313771977</v>
      </c>
      <c r="BO41" s="219">
        <f>('1 Utsläpp'!BP41/'6 FV (kvartal)'!BP41)*1000</f>
        <v>0.21005611862657789</v>
      </c>
      <c r="BP41" s="219">
        <f>('1 Utsläpp'!BQ41/'6 FV (kvartal)'!BQ41)*1000</f>
        <v>0.23155700561899581</v>
      </c>
      <c r="BQ41" s="219">
        <f>('1 Utsläpp'!BR41/'6 FV (kvartal)'!BR41)*1000</f>
        <v>0.28492347769456206</v>
      </c>
      <c r="BR41" s="219">
        <f>('1 Utsläpp'!BS41/'6 FV (kvartal)'!BS41)*1000</f>
        <v>0.19725346729278148</v>
      </c>
      <c r="BS41" s="219">
        <f>('1 Utsläpp'!BT41/'6 FV (kvartal)'!BT41)*1000</f>
        <v>0.20177358702362913</v>
      </c>
      <c r="BT41" s="219">
        <f>('1 Utsläpp'!BU41/'6 FV (kvartal)'!BU41)*1000</f>
        <v>0.22529080905454488</v>
      </c>
      <c r="BU41" s="219">
        <f>('1 Utsläpp'!BV41/'6 FV (kvartal)'!BV41)*1000</f>
        <v>0.26563247091324443</v>
      </c>
      <c r="BV41" s="219">
        <f>('1 Utsläpp'!BW41/'6 FV (kvartal)'!BW41)*1000</f>
        <v>0.19413269795713917</v>
      </c>
      <c r="BW41" s="68"/>
    </row>
    <row r="42" spans="1:75" s="16" customFormat="1" ht="15.75" customHeight="1" x14ac:dyDescent="0.3">
      <c r="A42" s="188"/>
      <c r="B42" s="131" t="s">
        <v>138</v>
      </c>
      <c r="C42" s="116" t="s">
        <v>49</v>
      </c>
      <c r="D42" s="152" t="s">
        <v>188</v>
      </c>
      <c r="E42" s="152" t="s">
        <v>188</v>
      </c>
      <c r="F42" s="152" t="s">
        <v>188</v>
      </c>
      <c r="G42" s="152" t="s">
        <v>188</v>
      </c>
      <c r="H42" s="152" t="s">
        <v>188</v>
      </c>
      <c r="I42" s="152" t="s">
        <v>188</v>
      </c>
      <c r="J42" s="152" t="s">
        <v>188</v>
      </c>
      <c r="K42" s="152" t="s">
        <v>188</v>
      </c>
      <c r="L42" s="152" t="s">
        <v>188</v>
      </c>
      <c r="M42" s="152" t="s">
        <v>188</v>
      </c>
      <c r="N42" s="152" t="s">
        <v>188</v>
      </c>
      <c r="O42" s="152" t="s">
        <v>188</v>
      </c>
      <c r="P42" s="152" t="s">
        <v>188</v>
      </c>
      <c r="Q42" s="152" t="s">
        <v>188</v>
      </c>
      <c r="R42" s="152" t="s">
        <v>188</v>
      </c>
      <c r="S42" s="152" t="s">
        <v>188</v>
      </c>
      <c r="T42" s="152" t="s">
        <v>188</v>
      </c>
      <c r="U42" s="152" t="s">
        <v>188</v>
      </c>
      <c r="V42" s="152" t="s">
        <v>188</v>
      </c>
      <c r="W42" s="152" t="s">
        <v>188</v>
      </c>
      <c r="X42" s="152" t="s">
        <v>188</v>
      </c>
      <c r="Y42" s="152" t="s">
        <v>188</v>
      </c>
      <c r="Z42" s="152" t="s">
        <v>188</v>
      </c>
      <c r="AA42" s="152" t="s">
        <v>188</v>
      </c>
      <c r="AB42" s="152" t="s">
        <v>188</v>
      </c>
      <c r="AC42" s="152" t="s">
        <v>188</v>
      </c>
      <c r="AD42" s="152" t="s">
        <v>188</v>
      </c>
      <c r="AE42" s="152" t="s">
        <v>188</v>
      </c>
      <c r="AF42" s="152" t="s">
        <v>188</v>
      </c>
      <c r="AG42" s="152" t="s">
        <v>188</v>
      </c>
      <c r="AH42" s="152" t="s">
        <v>188</v>
      </c>
      <c r="AI42" s="152" t="s">
        <v>188</v>
      </c>
      <c r="AJ42" s="152" t="s">
        <v>188</v>
      </c>
      <c r="AK42" s="152" t="s">
        <v>188</v>
      </c>
      <c r="AL42" s="152" t="s">
        <v>188</v>
      </c>
      <c r="AM42" s="152" t="s">
        <v>188</v>
      </c>
      <c r="AN42" s="152" t="s">
        <v>188</v>
      </c>
      <c r="AO42" s="152" t="s">
        <v>188</v>
      </c>
      <c r="AP42" s="152" t="s">
        <v>188</v>
      </c>
      <c r="AQ42" s="152" t="s">
        <v>188</v>
      </c>
      <c r="AR42" s="152" t="s">
        <v>188</v>
      </c>
      <c r="AS42" s="152" t="s">
        <v>188</v>
      </c>
      <c r="AT42" s="152" t="s">
        <v>188</v>
      </c>
      <c r="AU42" s="152" t="s">
        <v>188</v>
      </c>
      <c r="AV42" s="152" t="s">
        <v>188</v>
      </c>
      <c r="AW42" s="152" t="s">
        <v>188</v>
      </c>
      <c r="AX42" s="152" t="s">
        <v>188</v>
      </c>
      <c r="AY42" s="152" t="s">
        <v>188</v>
      </c>
      <c r="AZ42" s="152" t="s">
        <v>188</v>
      </c>
      <c r="BA42" s="152" t="s">
        <v>188</v>
      </c>
      <c r="BB42" s="152" t="s">
        <v>188</v>
      </c>
      <c r="BC42" s="152" t="s">
        <v>188</v>
      </c>
      <c r="BD42" s="152" t="s">
        <v>188</v>
      </c>
      <c r="BE42" s="152" t="s">
        <v>188</v>
      </c>
      <c r="BF42" s="152" t="s">
        <v>188</v>
      </c>
      <c r="BG42" s="152" t="s">
        <v>188</v>
      </c>
      <c r="BH42" s="152" t="s">
        <v>188</v>
      </c>
      <c r="BI42" s="152" t="s">
        <v>188</v>
      </c>
      <c r="BJ42" s="152" t="s">
        <v>188</v>
      </c>
      <c r="BK42" s="152" t="s">
        <v>188</v>
      </c>
      <c r="BL42" s="152" t="s">
        <v>188</v>
      </c>
      <c r="BM42" s="152" t="s">
        <v>188</v>
      </c>
      <c r="BN42" s="152" t="s">
        <v>188</v>
      </c>
      <c r="BO42" s="152" t="s">
        <v>188</v>
      </c>
      <c r="BP42" s="152" t="s">
        <v>188</v>
      </c>
      <c r="BQ42" s="152" t="s">
        <v>188</v>
      </c>
      <c r="BR42" s="152" t="s">
        <v>188</v>
      </c>
      <c r="BS42" s="152" t="s">
        <v>188</v>
      </c>
      <c r="BT42" s="152" t="s">
        <v>188</v>
      </c>
      <c r="BU42" s="152" t="s">
        <v>188</v>
      </c>
      <c r="BV42" s="152" t="s">
        <v>188</v>
      </c>
      <c r="BW42" s="68"/>
    </row>
    <row r="43" spans="1:75" s="16" customFormat="1" ht="15.75" customHeight="1" x14ac:dyDescent="0.3">
      <c r="A43" s="188"/>
      <c r="B43" s="216" t="s">
        <v>99</v>
      </c>
      <c r="C43" s="216" t="s">
        <v>175</v>
      </c>
      <c r="D43" s="262">
        <f>('1 Utsläpp'!D43/'6 FV (kvartal)'!D43)*1000</f>
        <v>13.67033344956223</v>
      </c>
      <c r="E43" s="262">
        <f>('1 Utsläpp'!E43/'6 FV (kvartal)'!E43)*1000</f>
        <v>12.391585604359646</v>
      </c>
      <c r="F43" s="262">
        <f>('1 Utsläpp'!F43/'6 FV (kvartal)'!F43)*1000</f>
        <v>13.516113026551826</v>
      </c>
      <c r="G43" s="262">
        <f>('1 Utsläpp'!G43/'6 FV (kvartal)'!G43)*1000</f>
        <v>13.877129882546283</v>
      </c>
      <c r="H43" s="262">
        <f>('1 Utsläpp'!H43/'6 FV (kvartal)'!H43)*1000</f>
        <v>13.882300030266242</v>
      </c>
      <c r="I43" s="262">
        <f>('1 Utsläpp'!I43/'6 FV (kvartal)'!I43)*1000</f>
        <v>12.035800604958343</v>
      </c>
      <c r="J43" s="262">
        <f>('1 Utsläpp'!J43/'6 FV (kvartal)'!J43)*1000</f>
        <v>12.442628040234881</v>
      </c>
      <c r="K43" s="262">
        <f>('1 Utsläpp'!K43/'6 FV (kvartal)'!K43)*1000</f>
        <v>12.939951432734336</v>
      </c>
      <c r="L43" s="262">
        <f>('1 Utsläpp'!L43/'6 FV (kvartal)'!L43)*1000</f>
        <v>15.580767157384731</v>
      </c>
      <c r="M43" s="262">
        <f>('1 Utsläpp'!M43/'6 FV (kvartal)'!M43)*1000</f>
        <v>12.274005474966259</v>
      </c>
      <c r="N43" s="262">
        <f>('1 Utsläpp'!N43/'6 FV (kvartal)'!N43)*1000</f>
        <v>12.469465121150179</v>
      </c>
      <c r="O43" s="262">
        <f>('1 Utsläpp'!O43/'6 FV (kvartal)'!O43)*1000</f>
        <v>13.104268646780035</v>
      </c>
      <c r="P43" s="262">
        <f>('1 Utsläpp'!P43/'6 FV (kvartal)'!P43)*1000</f>
        <v>13.561820955354687</v>
      </c>
      <c r="Q43" s="262">
        <f>('1 Utsläpp'!Q43/'6 FV (kvartal)'!Q43)*1000</f>
        <v>11.298552764380169</v>
      </c>
      <c r="R43" s="262">
        <f>('1 Utsläpp'!R43/'6 FV (kvartal)'!R43)*1000</f>
        <v>11.564813820795607</v>
      </c>
      <c r="S43" s="262">
        <f>('1 Utsläpp'!S43/'6 FV (kvartal)'!S43)*1000</f>
        <v>11.290657750766936</v>
      </c>
      <c r="T43" s="262">
        <f>('1 Utsläpp'!T43/'6 FV (kvartal)'!T43)*1000</f>
        <v>12.459328361104859</v>
      </c>
      <c r="U43" s="262">
        <f>('1 Utsläpp'!U43/'6 FV (kvartal)'!U43)*1000</f>
        <v>10.592433526319846</v>
      </c>
      <c r="V43" s="262">
        <f>('1 Utsläpp'!V43/'6 FV (kvartal)'!V43)*1000</f>
        <v>10.923614080783736</v>
      </c>
      <c r="W43" s="262">
        <f>('1 Utsläpp'!W43/'6 FV (kvartal)'!W43)*1000</f>
        <v>11.19988019401028</v>
      </c>
      <c r="X43" s="262">
        <f>('1 Utsläpp'!X43/'6 FV (kvartal)'!X43)*1000</f>
        <v>12.131863730890091</v>
      </c>
      <c r="Y43" s="262">
        <f>('1 Utsläpp'!Y43/'6 FV (kvartal)'!Y43)*1000</f>
        <v>10.42164568040779</v>
      </c>
      <c r="Z43" s="262">
        <f>('1 Utsläpp'!Z43/'6 FV (kvartal)'!Z43)*1000</f>
        <v>10.835061305264711</v>
      </c>
      <c r="AA43" s="262">
        <f>('1 Utsläpp'!AA43/'6 FV (kvartal)'!AA43)*1000</f>
        <v>10.157166929152757</v>
      </c>
      <c r="AB43" s="262">
        <f>('1 Utsläpp'!AB43/'6 FV (kvartal)'!AB43)*1000</f>
        <v>10.935421509812226</v>
      </c>
      <c r="AC43" s="262">
        <f>('1 Utsläpp'!AC43/'6 FV (kvartal)'!AC43)*1000</f>
        <v>9.9159175657909362</v>
      </c>
      <c r="AD43" s="262">
        <f>('1 Utsläpp'!AD43/'6 FV (kvartal)'!AD43)*1000</f>
        <v>10.557550102230294</v>
      </c>
      <c r="AE43" s="262">
        <f>('1 Utsläpp'!AE43/'6 FV (kvartal)'!AE43)*1000</f>
        <v>9.9828273489141601</v>
      </c>
      <c r="AF43" s="262">
        <f>('1 Utsläpp'!AF43/'6 FV (kvartal)'!AF43)*1000</f>
        <v>10.996687952055291</v>
      </c>
      <c r="AG43" s="262">
        <f>('1 Utsläpp'!AG43/'6 FV (kvartal)'!AG43)*1000</f>
        <v>9.6481268811468954</v>
      </c>
      <c r="AH43" s="262">
        <f>('1 Utsläpp'!AH43/'6 FV (kvartal)'!AH43)*1000</f>
        <v>10.098649476680693</v>
      </c>
      <c r="AI43" s="262">
        <f>('1 Utsläpp'!AI43/'6 FV (kvartal)'!AI43)*1000</f>
        <v>9.4141895962715623</v>
      </c>
      <c r="AJ43" s="262">
        <f>('1 Utsläpp'!AJ43/'6 FV (kvartal)'!AJ43)*1000</f>
        <v>10.86187702227916</v>
      </c>
      <c r="AK43" s="262">
        <f>('1 Utsläpp'!AK43/'6 FV (kvartal)'!AK43)*1000</f>
        <v>9.2435905866629984</v>
      </c>
      <c r="AL43" s="262">
        <f>('1 Utsläpp'!AL43/'6 FV (kvartal)'!AL43)*1000</f>
        <v>10.214326828411862</v>
      </c>
      <c r="AM43" s="262">
        <f>('1 Utsläpp'!AM43/'6 FV (kvartal)'!AM43)*1000</f>
        <v>9.6377119556726285</v>
      </c>
      <c r="AN43" s="262">
        <f>('1 Utsläpp'!AN43/'6 FV (kvartal)'!AN43)*1000</f>
        <v>9.9679788319138307</v>
      </c>
      <c r="AO43" s="262">
        <f>('1 Utsläpp'!AO43/'6 FV (kvartal)'!AO43)*1000</f>
        <v>9.1733668607869152</v>
      </c>
      <c r="AP43" s="262">
        <f>('1 Utsläpp'!AP43/'6 FV (kvartal)'!AP43)*1000</f>
        <v>9.9644923301680066</v>
      </c>
      <c r="AQ43" s="262">
        <f>('1 Utsläpp'!AQ43/'6 FV (kvartal)'!AQ43)*1000</f>
        <v>9.1663081602801917</v>
      </c>
      <c r="AR43" s="262">
        <f>('1 Utsläpp'!AR43/'6 FV (kvartal)'!AR43)*1000</f>
        <v>9.7812609581835712</v>
      </c>
      <c r="AS43" s="262">
        <f>('1 Utsläpp'!AS43/'6 FV (kvartal)'!AS43)*1000</f>
        <v>8.7941855385498222</v>
      </c>
      <c r="AT43" s="262">
        <f>('1 Utsläpp'!AT43/'6 FV (kvartal)'!AT43)*1000</f>
        <v>9.578536228608284</v>
      </c>
      <c r="AU43" s="262">
        <f>('1 Utsläpp'!AU43/'6 FV (kvartal)'!AU43)*1000</f>
        <v>8.8220470738917118</v>
      </c>
      <c r="AV43" s="262">
        <f>('1 Utsläpp'!AV43/'6 FV (kvartal)'!AV43)*1000</f>
        <v>9.3764639968329693</v>
      </c>
      <c r="AW43" s="262">
        <f>('1 Utsläpp'!AW43/'6 FV (kvartal)'!AW43)*1000</f>
        <v>8.4189082561318749</v>
      </c>
      <c r="AX43" s="262">
        <f>('1 Utsläpp'!AX43/'6 FV (kvartal)'!AX43)*1000</f>
        <v>9.3068796324274974</v>
      </c>
      <c r="AY43" s="262">
        <f>('1 Utsläpp'!AY43/'6 FV (kvartal)'!AY43)*1000</f>
        <v>8.1417483005412006</v>
      </c>
      <c r="AZ43" s="262">
        <f>('1 Utsläpp'!AZ43/'6 FV (kvartal)'!AY43)*1000</f>
        <v>8.0336168074396586</v>
      </c>
      <c r="BA43" s="262">
        <f>('1 Utsläpp'!BA43/'6 FV (kvartal)'!AZ43)*1000</f>
        <v>7.5488954955848531</v>
      </c>
      <c r="BB43" s="262">
        <f>('1 Utsläpp'!BB43/'6 FV (kvartal)'!BA43)*1000</f>
        <v>7.866362609719145</v>
      </c>
      <c r="BC43" s="262">
        <f>('1 Utsläpp'!BC43/'6 FV (kvartal)'!BB43)*1000</f>
        <v>8.615856876173833</v>
      </c>
      <c r="BD43" s="262">
        <f>('1 Utsläpp'!BD43/'6 FV (kvartal)'!BD43)*1000</f>
        <v>8.0917710857740861</v>
      </c>
      <c r="BE43" s="262">
        <f>('1 Utsläpp'!BE43/'6 FV (kvartal)'!BE43)*1000</f>
        <v>7.8099843311189368</v>
      </c>
      <c r="BF43" s="262">
        <f>('1 Utsläpp'!BF43/'6 FV (kvartal)'!BF43)*1000</f>
        <v>8.3548378096804523</v>
      </c>
      <c r="BG43" s="262">
        <f>('1 Utsläpp'!BG43/'6 FV (kvartal)'!BG43)*1000</f>
        <v>7.6448669254453021</v>
      </c>
      <c r="BH43" s="262">
        <f>('1 Utsläpp'!BH43/'6 FV (kvartal)'!BI43)*1000</f>
        <v>7.5829202927351966</v>
      </c>
      <c r="BI43" s="262">
        <f>('1 Utsläpp'!BI43/'6 FV (kvartal)'!BJ43)*1000</f>
        <v>7.7694215739582821</v>
      </c>
      <c r="BJ43" s="262">
        <f>('1 Utsläpp'!BK43/'6 FV (kvartal)'!BK43)*1000</f>
        <v>7.6686863260399996</v>
      </c>
      <c r="BK43" s="262">
        <f>('1 Utsläpp'!BL43/'6 FV (kvartal)'!BL43)*1000</f>
        <v>7.7221789462159638</v>
      </c>
      <c r="BL43" s="262">
        <f>('1 Utsläpp'!BM43/'6 FV (kvartal)'!BM43)*1000</f>
        <v>7.5449974901798313</v>
      </c>
      <c r="BM43" s="262">
        <f>('1 Utsläpp'!BN43/'6 FV (kvartal)'!BN43)*1000</f>
        <v>7.8577221850542127</v>
      </c>
      <c r="BN43" s="262">
        <f>('1 Utsläpp'!BO43/'6 FV (kvartal)'!BO43)*1000</f>
        <v>7.1597769295324722</v>
      </c>
      <c r="BO43" s="262">
        <f>('1 Utsläpp'!BP43/'6 FV (kvartal)'!BP43)*1000</f>
        <v>8.2862655380251837</v>
      </c>
      <c r="BP43" s="262">
        <f>('1 Utsläpp'!BQ43/'6 FV (kvartal)'!BQ43)*1000</f>
        <v>7.9379667583299574</v>
      </c>
      <c r="BQ43" s="262">
        <f>('1 Utsläpp'!BR43/'6 FV (kvartal)'!BR43)*1000</f>
        <v>8.4161955949933684</v>
      </c>
      <c r="BR43" s="262">
        <f>('1 Utsläpp'!BS43/'6 FV (kvartal)'!BS43)*1000</f>
        <v>7.2468665495304583</v>
      </c>
      <c r="BS43" s="262">
        <f>('1 Utsläpp'!BT43/'6 FV (kvartal)'!BT43)*1000</f>
        <v>8.024136062778231</v>
      </c>
      <c r="BT43" s="262">
        <f>('1 Utsläpp'!BU43/'6 FV (kvartal)'!BU43)*1000</f>
        <v>7.5692090877328786</v>
      </c>
      <c r="BU43" s="262">
        <f>('1 Utsläpp'!BV43/'6 FV (kvartal)'!BV43)*1000</f>
        <v>8.0574336894018508</v>
      </c>
      <c r="BV43" s="262">
        <f>('1 Utsläpp'!BW43/'6 FV (kvartal)'!BW43)*1000</f>
        <v>7.201628641597309</v>
      </c>
      <c r="BW43" s="267"/>
    </row>
    <row r="44" spans="1:75" s="16" customFormat="1" ht="15.75" customHeight="1" x14ac:dyDescent="0.3">
      <c r="A44" s="188"/>
      <c r="B44" s="217"/>
      <c r="C44" s="217"/>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row>
    <row r="45" spans="1:75" s="16" customFormat="1" ht="15.75" customHeight="1" x14ac:dyDescent="0.3">
      <c r="A45" s="188"/>
      <c r="B45" s="217"/>
      <c r="C45" s="217"/>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row>
    <row r="46" spans="1:75" ht="15.75" customHeight="1" x14ac:dyDescent="0.25">
      <c r="A46" s="188"/>
      <c r="B46" s="127" t="str">
        <f>B3</f>
        <v>Intensities: Emissions of greenhouse gases by value added</v>
      </c>
      <c r="C46" s="127" t="str">
        <f>C3</f>
        <v>Intensiteter: Utsläpp av växthusgaser per förädlingsvärde (fasta priser)</v>
      </c>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row>
    <row r="47" spans="1:75" ht="15.75" customHeight="1" x14ac:dyDescent="0.25">
      <c r="A47" s="188"/>
      <c r="B47" s="127" t="str">
        <f>B4</f>
        <v xml:space="preserve">Tonnes carbon dioxide equivalents per million SEK (2024 prices) </v>
      </c>
      <c r="C47" s="127" t="str">
        <f>C4</f>
        <v>ton koldioxidekvivalenter per miljoner kronor (2024 års priser)</v>
      </c>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row>
    <row r="48" spans="1:75" ht="15.75" customHeight="1" x14ac:dyDescent="0.25">
      <c r="A48" s="188"/>
      <c r="B48" s="218" t="s">
        <v>100</v>
      </c>
      <c r="C48" s="134" t="s">
        <v>173</v>
      </c>
      <c r="D48" s="163" t="str">
        <f>D5</f>
        <v>2008K1</v>
      </c>
      <c r="E48" s="163" t="str">
        <f t="shared" ref="E48:BQ48" si="0">E5</f>
        <v>2008K2</v>
      </c>
      <c r="F48" s="163" t="str">
        <f t="shared" si="0"/>
        <v>2008K3</v>
      </c>
      <c r="G48" s="163" t="str">
        <f t="shared" si="0"/>
        <v>2008K4</v>
      </c>
      <c r="H48" s="163" t="str">
        <f t="shared" si="0"/>
        <v>2009K1</v>
      </c>
      <c r="I48" s="163" t="str">
        <f t="shared" si="0"/>
        <v>2009K2</v>
      </c>
      <c r="J48" s="163" t="str">
        <f t="shared" si="0"/>
        <v>2009K3</v>
      </c>
      <c r="K48" s="163" t="str">
        <f t="shared" si="0"/>
        <v>2009K4</v>
      </c>
      <c r="L48" s="163" t="str">
        <f t="shared" si="0"/>
        <v>2010K1</v>
      </c>
      <c r="M48" s="163" t="str">
        <f t="shared" si="0"/>
        <v>2010K2</v>
      </c>
      <c r="N48" s="163" t="str">
        <f t="shared" si="0"/>
        <v>2010K3</v>
      </c>
      <c r="O48" s="163" t="str">
        <f t="shared" si="0"/>
        <v>2010K4</v>
      </c>
      <c r="P48" s="163" t="str">
        <f t="shared" si="0"/>
        <v>2011K1</v>
      </c>
      <c r="Q48" s="163" t="str">
        <f t="shared" si="0"/>
        <v>2011K2</v>
      </c>
      <c r="R48" s="163" t="str">
        <f t="shared" si="0"/>
        <v>2011K3</v>
      </c>
      <c r="S48" s="163" t="str">
        <f t="shared" si="0"/>
        <v>2011K4</v>
      </c>
      <c r="T48" s="163" t="str">
        <f t="shared" si="0"/>
        <v>2012K1</v>
      </c>
      <c r="U48" s="163" t="str">
        <f t="shared" si="0"/>
        <v>2012K2</v>
      </c>
      <c r="V48" s="163" t="str">
        <f t="shared" si="0"/>
        <v>2012K3</v>
      </c>
      <c r="W48" s="163" t="str">
        <f t="shared" si="0"/>
        <v>2012K4</v>
      </c>
      <c r="X48" s="163" t="str">
        <f t="shared" si="0"/>
        <v>2013K1</v>
      </c>
      <c r="Y48" s="163" t="str">
        <f t="shared" si="0"/>
        <v>2013K2</v>
      </c>
      <c r="Z48" s="163" t="str">
        <f t="shared" si="0"/>
        <v>2013K3</v>
      </c>
      <c r="AA48" s="163" t="str">
        <f t="shared" si="0"/>
        <v>2013K4</v>
      </c>
      <c r="AB48" s="163" t="str">
        <f t="shared" si="0"/>
        <v>2014K1</v>
      </c>
      <c r="AC48" s="163" t="str">
        <f t="shared" si="0"/>
        <v>2014K2</v>
      </c>
      <c r="AD48" s="163" t="str">
        <f t="shared" si="0"/>
        <v>2014K3</v>
      </c>
      <c r="AE48" s="163" t="str">
        <f t="shared" si="0"/>
        <v>2014K4</v>
      </c>
      <c r="AF48" s="163" t="str">
        <f t="shared" si="0"/>
        <v>2015K1</v>
      </c>
      <c r="AG48" s="163" t="str">
        <f t="shared" si="0"/>
        <v>2015K2</v>
      </c>
      <c r="AH48" s="163" t="str">
        <f t="shared" si="0"/>
        <v>2015K3</v>
      </c>
      <c r="AI48" s="163" t="str">
        <f t="shared" si="0"/>
        <v>2015K4</v>
      </c>
      <c r="AJ48" s="163" t="str">
        <f t="shared" si="0"/>
        <v>2016K1</v>
      </c>
      <c r="AK48" s="163" t="str">
        <f t="shared" si="0"/>
        <v>2016K2</v>
      </c>
      <c r="AL48" s="163" t="str">
        <f t="shared" si="0"/>
        <v>2016K3</v>
      </c>
      <c r="AM48" s="163" t="str">
        <f t="shared" si="0"/>
        <v>2016K4</v>
      </c>
      <c r="AN48" s="163" t="str">
        <f t="shared" si="0"/>
        <v>2017K1</v>
      </c>
      <c r="AO48" s="163" t="str">
        <f t="shared" si="0"/>
        <v>2017K2</v>
      </c>
      <c r="AP48" s="163" t="str">
        <f t="shared" si="0"/>
        <v>2017K3</v>
      </c>
      <c r="AQ48" s="163" t="str">
        <f t="shared" si="0"/>
        <v>2017K4</v>
      </c>
      <c r="AR48" s="163" t="str">
        <f t="shared" si="0"/>
        <v>2018K1</v>
      </c>
      <c r="AS48" s="163" t="str">
        <f t="shared" si="0"/>
        <v>2018K2</v>
      </c>
      <c r="AT48" s="163" t="str">
        <f t="shared" si="0"/>
        <v>2018K3</v>
      </c>
      <c r="AU48" s="163" t="str">
        <f t="shared" si="0"/>
        <v>2018K4</v>
      </c>
      <c r="AV48" s="163" t="str">
        <f t="shared" si="0"/>
        <v>2019K1</v>
      </c>
      <c r="AW48" s="163" t="str">
        <f t="shared" si="0"/>
        <v>2019K2</v>
      </c>
      <c r="AX48" s="163" t="str">
        <f t="shared" si="0"/>
        <v>2019K3</v>
      </c>
      <c r="AY48" s="163" t="str">
        <f t="shared" ref="AY48" si="1">AY5</f>
        <v>2019K4</v>
      </c>
      <c r="AZ48" s="163" t="str">
        <f t="shared" si="0"/>
        <v>2020K1</v>
      </c>
      <c r="BA48" s="163" t="str">
        <f t="shared" si="0"/>
        <v>2020K2</v>
      </c>
      <c r="BB48" s="163" t="str">
        <f t="shared" si="0"/>
        <v>2020K3</v>
      </c>
      <c r="BC48" s="163" t="str">
        <f t="shared" si="0"/>
        <v>2020K4</v>
      </c>
      <c r="BD48" s="163" t="str">
        <f t="shared" si="0"/>
        <v>2021K1</v>
      </c>
      <c r="BE48" s="163" t="str">
        <f t="shared" si="0"/>
        <v>2021K2</v>
      </c>
      <c r="BF48" s="163" t="str">
        <f t="shared" si="0"/>
        <v>2021K3</v>
      </c>
      <c r="BG48" s="163" t="str">
        <f t="shared" si="0"/>
        <v>2021K4</v>
      </c>
      <c r="BH48" s="163" t="str">
        <f t="shared" si="0"/>
        <v>2022K1</v>
      </c>
      <c r="BI48" s="163" t="str">
        <f t="shared" si="0"/>
        <v>2022K2</v>
      </c>
      <c r="BJ48" s="163" t="str">
        <f t="shared" si="0"/>
        <v>2022K4</v>
      </c>
      <c r="BK48" s="163" t="str">
        <f t="shared" si="0"/>
        <v>2023K1</v>
      </c>
      <c r="BL48" s="163" t="str">
        <f t="shared" si="0"/>
        <v>2023K2</v>
      </c>
      <c r="BM48" s="163" t="str">
        <f t="shared" si="0"/>
        <v>2023K3</v>
      </c>
      <c r="BN48" s="163" t="str">
        <f t="shared" si="0"/>
        <v>2023K4</v>
      </c>
      <c r="BO48" s="163" t="str">
        <f t="shared" si="0"/>
        <v>2024K1</v>
      </c>
      <c r="BP48" s="163" t="str">
        <f t="shared" si="0"/>
        <v>2024K2</v>
      </c>
      <c r="BQ48" s="163" t="str">
        <f t="shared" si="0"/>
        <v>2024K3</v>
      </c>
      <c r="BR48" s="163" t="str">
        <f t="shared" ref="BR48:BV48" si="2">BR5</f>
        <v>2024K4</v>
      </c>
      <c r="BS48" s="163" t="str">
        <f t="shared" si="2"/>
        <v>2025K1</v>
      </c>
      <c r="BT48" s="163" t="str">
        <f t="shared" si="2"/>
        <v>2025K2</v>
      </c>
      <c r="BU48" s="163" t="str">
        <f t="shared" si="2"/>
        <v>2025K3</v>
      </c>
      <c r="BV48" s="163" t="str">
        <f t="shared" si="2"/>
        <v>2025K4</v>
      </c>
      <c r="BW48" s="268"/>
    </row>
    <row r="49" spans="1:75" ht="15.75" customHeight="1" x14ac:dyDescent="0.25">
      <c r="A49" s="188"/>
      <c r="B49" s="124" t="s">
        <v>91</v>
      </c>
      <c r="C49" s="125" t="s">
        <v>22</v>
      </c>
      <c r="D49" s="220">
        <f>('1 Utsläpp'!D49/'6 FV (kvartal)'!D49)*1000</f>
        <v>103.28710825123586</v>
      </c>
      <c r="E49" s="220">
        <f>('1 Utsläpp'!E49/'6 FV (kvartal)'!E49)*1000</f>
        <v>96.333123748160716</v>
      </c>
      <c r="F49" s="220">
        <f>('1 Utsläpp'!F49/'6 FV (kvartal)'!F49)*1000</f>
        <v>102.57583959825659</v>
      </c>
      <c r="G49" s="220">
        <f>('1 Utsläpp'!G49/'6 FV (kvartal)'!G49)*1000</f>
        <v>95.843643990020183</v>
      </c>
      <c r="H49" s="220">
        <f>('1 Utsläpp'!H49/'6 FV (kvartal)'!H49)*1000</f>
        <v>98.765935955188013</v>
      </c>
      <c r="I49" s="220">
        <f>('1 Utsläpp'!I49/'6 FV (kvartal)'!I49)*1000</f>
        <v>84.561462002201466</v>
      </c>
      <c r="J49" s="220">
        <f>('1 Utsläpp'!J49/'6 FV (kvartal)'!J49)*1000</f>
        <v>90.774801825453977</v>
      </c>
      <c r="K49" s="220">
        <f>('1 Utsläpp'!K49/'6 FV (kvartal)'!K49)*1000</f>
        <v>93.269818893681801</v>
      </c>
      <c r="L49" s="220">
        <f>('1 Utsläpp'!L49/'6 FV (kvartal)'!L49)*1000</f>
        <v>96.958457335165704</v>
      </c>
      <c r="M49" s="220">
        <f>('1 Utsläpp'!M49/'6 FV (kvartal)'!M49)*1000</f>
        <v>88.950806717424726</v>
      </c>
      <c r="N49" s="220">
        <f>('1 Utsläpp'!N49/'6 FV (kvartal)'!N49)*1000</f>
        <v>91.669234961618329</v>
      </c>
      <c r="O49" s="220">
        <f>('1 Utsläpp'!O49/'6 FV (kvartal)'!O49)*1000</f>
        <v>96.693697701751887</v>
      </c>
      <c r="P49" s="220">
        <f>('1 Utsläpp'!P49/'6 FV (kvartal)'!P49)*1000</f>
        <v>94.975722755172811</v>
      </c>
      <c r="Q49" s="220">
        <f>('1 Utsläpp'!Q49/'6 FV (kvartal)'!Q49)*1000</f>
        <v>85.654817653756382</v>
      </c>
      <c r="R49" s="220">
        <f>('1 Utsläpp'!R49/'6 FV (kvartal)'!R49)*1000</f>
        <v>89.45891911097911</v>
      </c>
      <c r="S49" s="220">
        <f>('1 Utsläpp'!S49/'6 FV (kvartal)'!S49)*1000</f>
        <v>86.706615876808513</v>
      </c>
      <c r="T49" s="220">
        <f>('1 Utsläpp'!T49/'6 FV (kvartal)'!T49)*1000</f>
        <v>90.351488132812833</v>
      </c>
      <c r="U49" s="220">
        <f>('1 Utsläpp'!U49/'6 FV (kvartal)'!U49)*1000</f>
        <v>82.267811521542868</v>
      </c>
      <c r="V49" s="220">
        <f>('1 Utsläpp'!V49/'6 FV (kvartal)'!V49)*1000</f>
        <v>87.350396338852562</v>
      </c>
      <c r="W49" s="220">
        <f>('1 Utsläpp'!W49/'6 FV (kvartal)'!W49)*1000</f>
        <v>86.764872607497111</v>
      </c>
      <c r="X49" s="220">
        <f>('1 Utsläpp'!X49/'6 FV (kvartal)'!X49)*1000</f>
        <v>87.470887634541924</v>
      </c>
      <c r="Y49" s="220">
        <f>('1 Utsläpp'!Y49/'6 FV (kvartal)'!Y49)*1000</f>
        <v>74.768630508948519</v>
      </c>
      <c r="Z49" s="220">
        <f>('1 Utsläpp'!Z49/'6 FV (kvartal)'!Z49)*1000</f>
        <v>83.201350760053572</v>
      </c>
      <c r="AA49" s="220">
        <f>('1 Utsläpp'!AA49/'6 FV (kvartal)'!AA49)*1000</f>
        <v>79.706703807146084</v>
      </c>
      <c r="AB49" s="220">
        <f>('1 Utsläpp'!AB49/'6 FV (kvartal)'!AB49)*1000</f>
        <v>77.498900125575076</v>
      </c>
      <c r="AC49" s="220">
        <f>('1 Utsläpp'!AC49/'6 FV (kvartal)'!AC49)*1000</f>
        <v>66.163947294818641</v>
      </c>
      <c r="AD49" s="220">
        <f>('1 Utsläpp'!AD49/'6 FV (kvartal)'!AD49)*1000</f>
        <v>79.271321214459732</v>
      </c>
      <c r="AE49" s="220">
        <f>('1 Utsläpp'!AE49/'6 FV (kvartal)'!AE49)*1000</f>
        <v>72.252103458499505</v>
      </c>
      <c r="AF49" s="220">
        <f>('1 Utsläpp'!AF49/'6 FV (kvartal)'!AF49)*1000</f>
        <v>76.927880497785509</v>
      </c>
      <c r="AG49" s="220">
        <f>('1 Utsläpp'!AG49/'6 FV (kvartal)'!AG49)*1000</f>
        <v>62.594170376121497</v>
      </c>
      <c r="AH49" s="220">
        <f>('1 Utsläpp'!AH49/'6 FV (kvartal)'!AH49)*1000</f>
        <v>70.914678739565957</v>
      </c>
      <c r="AI49" s="220">
        <f>('1 Utsläpp'!AI49/'6 FV (kvartal)'!AI49)*1000</f>
        <v>74.942245441685699</v>
      </c>
      <c r="AJ49" s="220">
        <f>('1 Utsläpp'!AJ49/'6 FV (kvartal)'!AJ49)*1000</f>
        <v>72.034716533923557</v>
      </c>
      <c r="AK49" s="220">
        <f>('1 Utsläpp'!AK49/'6 FV (kvartal)'!AK49)*1000</f>
        <v>67.545706299748204</v>
      </c>
      <c r="AL49" s="220">
        <f>('1 Utsläpp'!AL49/'6 FV (kvartal)'!AL49)*1000</f>
        <v>71.750978880785908</v>
      </c>
      <c r="AM49" s="220">
        <f>('1 Utsläpp'!AM49/'6 FV (kvartal)'!AM49)*1000</f>
        <v>67.677685448408752</v>
      </c>
      <c r="AN49" s="220">
        <f>('1 Utsläpp'!AN49/'6 FV (kvartal)'!AN49)*1000</f>
        <v>72.923134865936333</v>
      </c>
      <c r="AO49" s="220">
        <f>('1 Utsläpp'!AO49/'6 FV (kvartal)'!AO49)*1000</f>
        <v>61.760063025616468</v>
      </c>
      <c r="AP49" s="220">
        <f>('1 Utsläpp'!AP49/'6 FV (kvartal)'!AP49)*1000</f>
        <v>67.869495613090024</v>
      </c>
      <c r="AQ49" s="220">
        <f>('1 Utsläpp'!AQ49/'6 FV (kvartal)'!AQ49)*1000</f>
        <v>68.729541794427661</v>
      </c>
      <c r="AR49" s="220">
        <f>('1 Utsläpp'!AR49/'6 FV (kvartal)'!AR49)*1000</f>
        <v>74.303993385114495</v>
      </c>
      <c r="AS49" s="220">
        <f>('1 Utsläpp'!AS49/'6 FV (kvartal)'!AS49)*1000</f>
        <v>69.423251248355001</v>
      </c>
      <c r="AT49" s="220">
        <f>('1 Utsläpp'!AT49/'6 FV (kvartal)'!AT49)*1000</f>
        <v>76.25768369890487</v>
      </c>
      <c r="AU49" s="220">
        <f>('1 Utsläpp'!AU49/'6 FV (kvartal)'!AU49)*1000</f>
        <v>75.025039135241016</v>
      </c>
      <c r="AV49" s="220">
        <f>('1 Utsläpp'!AV49/'6 FV (kvartal)'!AV49)*1000</f>
        <v>68.406988370870209</v>
      </c>
      <c r="AW49" s="220">
        <f>('1 Utsläpp'!AW49/'6 FV (kvartal)'!AW49)*1000</f>
        <v>66.493125972778202</v>
      </c>
      <c r="AX49" s="220">
        <f>('1 Utsläpp'!AX49/'6 FV (kvartal)'!AX49)*1000</f>
        <v>73.821532290378528</v>
      </c>
      <c r="AY49" s="220">
        <f>('1 Utsläpp'!AY49/'6 FV (kvartal)'!AY49)*1000</f>
        <v>66.399115256131068</v>
      </c>
      <c r="AZ49" s="220">
        <f>('1 Utsläpp'!AZ49/'6 FV (kvartal)'!AY49)*1000</f>
        <v>65.928077099108563</v>
      </c>
      <c r="BA49" s="220">
        <f>('1 Utsläpp'!BA49/'6 FV (kvartal)'!AZ49)*1000</f>
        <v>70.192603652073885</v>
      </c>
      <c r="BB49" s="220">
        <f>('1 Utsläpp'!BB49/'6 FV (kvartal)'!BA49)*1000</f>
        <v>66.949588360016662</v>
      </c>
      <c r="BC49" s="220">
        <f>('1 Utsläpp'!BC49/'6 FV (kvartal)'!BB49)*1000</f>
        <v>73.359245473845178</v>
      </c>
      <c r="BD49" s="220">
        <f>('1 Utsläpp'!BD49/'6 FV (kvartal)'!BD49)*1000</f>
        <v>73.829968387524545</v>
      </c>
      <c r="BE49" s="220">
        <f>('1 Utsläpp'!BE49/'6 FV (kvartal)'!BE49)*1000</f>
        <v>66.939597897956887</v>
      </c>
      <c r="BF49" s="220">
        <f>('1 Utsläpp'!BF49/'6 FV (kvartal)'!BF49)*1000</f>
        <v>73.817370632459486</v>
      </c>
      <c r="BG49" s="220">
        <f>('1 Utsläpp'!BG49/'6 FV (kvartal)'!BG49)*1000</f>
        <v>67.773368087348999</v>
      </c>
      <c r="BH49" s="220">
        <f>('1 Utsläpp'!BH49/'6 FV (kvartal)'!BI49)*1000</f>
        <v>65.000884913037183</v>
      </c>
      <c r="BI49" s="220">
        <f>('1 Utsläpp'!BI49/'6 FV (kvartal)'!BJ49)*1000</f>
        <v>65.462934585875232</v>
      </c>
      <c r="BJ49" s="220">
        <f>('1 Utsläpp'!BK49/'6 FV (kvartal)'!BK49)*1000</f>
        <v>62.8352550691353</v>
      </c>
      <c r="BK49" s="220">
        <f>('1 Utsläpp'!BL49/'6 FV (kvartal)'!BL49)*1000</f>
        <v>63.794171614949725</v>
      </c>
      <c r="BL49" s="220">
        <f>('1 Utsläpp'!BM49/'6 FV (kvartal)'!BM49)*1000</f>
        <v>66.664677802249955</v>
      </c>
      <c r="BM49" s="220">
        <f>('1 Utsläpp'!BN49/'6 FV (kvartal)'!BN49)*1000</f>
        <v>68.467251239789675</v>
      </c>
      <c r="BN49" s="220">
        <f>('1 Utsläpp'!BO49/'6 FV (kvartal)'!BO49)*1000</f>
        <v>70.021206172715679</v>
      </c>
      <c r="BO49" s="220">
        <f>('1 Utsläpp'!BP49/'6 FV (kvartal)'!BP49)*1000</f>
        <v>72.81232245844302</v>
      </c>
      <c r="BP49" s="220">
        <f>('1 Utsläpp'!BQ49/'6 FV (kvartal)'!BQ49)*1000</f>
        <v>79.164216282456678</v>
      </c>
      <c r="BQ49" s="220">
        <f>('1 Utsläpp'!BR49/'6 FV (kvartal)'!BR49)*1000</f>
        <v>84.629725535046632</v>
      </c>
      <c r="BR49" s="220">
        <f>('1 Utsläpp'!BS49/'6 FV (kvartal)'!BS49)*1000</f>
        <v>83.633202165034547</v>
      </c>
      <c r="BS49" s="220">
        <f>('1 Utsläpp'!BT49/'6 FV (kvartal)'!BT49)*1000</f>
        <v>73.325319946263164</v>
      </c>
      <c r="BT49" s="220">
        <f>('1 Utsläpp'!BU49/'6 FV (kvartal)'!BU49)*1000</f>
        <v>83.77903478156216</v>
      </c>
      <c r="BU49" s="220">
        <f>('1 Utsläpp'!BV49/'6 FV (kvartal)'!BV49)*1000</f>
        <v>86.978211247146703</v>
      </c>
      <c r="BV49" s="220">
        <f>('1 Utsläpp'!BW49/'6 FV (kvartal)'!BW49)*1000</f>
        <v>84.733357702774043</v>
      </c>
      <c r="BW49" s="268"/>
    </row>
    <row r="50" spans="1:75" ht="15.75" customHeight="1" x14ac:dyDescent="0.25">
      <c r="A50" s="188"/>
      <c r="B50" s="124" t="s">
        <v>92</v>
      </c>
      <c r="C50" s="126" t="s">
        <v>23</v>
      </c>
      <c r="D50" s="220">
        <f>('1 Utsläpp'!D50/'6 FV (kvartal)'!D50)*1000</f>
        <v>20.706782636486103</v>
      </c>
      <c r="E50" s="220">
        <f>('1 Utsläpp'!E50/'6 FV (kvartal)'!E50)*1000</f>
        <v>19.407195579085673</v>
      </c>
      <c r="F50" s="220">
        <f>('1 Utsläpp'!F50/'6 FV (kvartal)'!F50)*1000</f>
        <v>16.975016284700686</v>
      </c>
      <c r="G50" s="220">
        <f>('1 Utsläpp'!G50/'6 FV (kvartal)'!G50)*1000</f>
        <v>21.564484362328358</v>
      </c>
      <c r="H50" s="220">
        <f>('1 Utsläpp'!H50/'6 FV (kvartal)'!H50)*1000</f>
        <v>23.368933234589861</v>
      </c>
      <c r="I50" s="220">
        <f>('1 Utsläpp'!I50/'6 FV (kvartal)'!I50)*1000</f>
        <v>17.656014463358325</v>
      </c>
      <c r="J50" s="220">
        <f>('1 Utsläpp'!J50/'6 FV (kvartal)'!J50)*1000</f>
        <v>14.801702113693729</v>
      </c>
      <c r="K50" s="220">
        <f>('1 Utsläpp'!K50/'6 FV (kvartal)'!K50)*1000</f>
        <v>19.44343054896903</v>
      </c>
      <c r="L50" s="220">
        <f>('1 Utsläpp'!L50/'6 FV (kvartal)'!L50)*1000</f>
        <v>29.547200258189445</v>
      </c>
      <c r="M50" s="220">
        <f>('1 Utsläpp'!M50/'6 FV (kvartal)'!M50)*1000</f>
        <v>17.817416929071225</v>
      </c>
      <c r="N50" s="220">
        <f>('1 Utsläpp'!N50/'6 FV (kvartal)'!N50)*1000</f>
        <v>17.597456892465395</v>
      </c>
      <c r="O50" s="220">
        <f>('1 Utsläpp'!O50/'6 FV (kvartal)'!O50)*1000</f>
        <v>22.68836111657393</v>
      </c>
      <c r="P50" s="220">
        <f>('1 Utsläpp'!P50/'6 FV (kvartal)'!P50)*1000</f>
        <v>26.743778440517755</v>
      </c>
      <c r="Q50" s="220">
        <f>('1 Utsläpp'!Q50/'6 FV (kvartal)'!Q50)*1000</f>
        <v>20.114998728755548</v>
      </c>
      <c r="R50" s="220">
        <f>('1 Utsläpp'!R50/'6 FV (kvartal)'!R50)*1000</f>
        <v>20.130673944835497</v>
      </c>
      <c r="S50" s="220">
        <f>('1 Utsläpp'!S50/'6 FV (kvartal)'!S50)*1000</f>
        <v>22.224392129745414</v>
      </c>
      <c r="T50" s="220">
        <f>('1 Utsläpp'!T50/'6 FV (kvartal)'!T50)*1000</f>
        <v>25.903196137514009</v>
      </c>
      <c r="U50" s="220">
        <f>('1 Utsläpp'!U50/'6 FV (kvartal)'!U50)*1000</f>
        <v>23.078178699921068</v>
      </c>
      <c r="V50" s="220">
        <f>('1 Utsläpp'!V50/'6 FV (kvartal)'!V50)*1000</f>
        <v>22.731460917119641</v>
      </c>
      <c r="W50" s="220">
        <f>('1 Utsläpp'!W50/'6 FV (kvartal)'!W50)*1000</f>
        <v>23.677185997140935</v>
      </c>
      <c r="X50" s="220">
        <f>('1 Utsläpp'!X50/'6 FV (kvartal)'!X50)*1000</f>
        <v>28.222732649472086</v>
      </c>
      <c r="Y50" s="220">
        <f>('1 Utsläpp'!Y50/'6 FV (kvartal)'!Y50)*1000</f>
        <v>24.068864417526697</v>
      </c>
      <c r="Z50" s="220">
        <f>('1 Utsläpp'!Z50/'6 FV (kvartal)'!Z50)*1000</f>
        <v>23.622596922769151</v>
      </c>
      <c r="AA50" s="220">
        <f>('1 Utsläpp'!AA50/'6 FV (kvartal)'!AA50)*1000</f>
        <v>27.36196797046134</v>
      </c>
      <c r="AB50" s="220">
        <f>('1 Utsläpp'!AB50/'6 FV (kvartal)'!AB50)*1000</f>
        <v>31.404298903005792</v>
      </c>
      <c r="AC50" s="220">
        <f>('1 Utsläpp'!AC50/'6 FV (kvartal)'!AC50)*1000</f>
        <v>26.032524016263192</v>
      </c>
      <c r="AD50" s="220">
        <f>('1 Utsläpp'!AD50/'6 FV (kvartal)'!AD50)*1000</f>
        <v>28.957156774792239</v>
      </c>
      <c r="AE50" s="220">
        <f>('1 Utsläpp'!AE50/'6 FV (kvartal)'!AE50)*1000</f>
        <v>32.046394105582593</v>
      </c>
      <c r="AF50" s="220">
        <f>('1 Utsläpp'!AF50/'6 FV (kvartal)'!AF50)*1000</f>
        <v>27.756424784633321</v>
      </c>
      <c r="AG50" s="220">
        <f>('1 Utsläpp'!AG50/'6 FV (kvartal)'!AG50)*1000</f>
        <v>25.861633429172443</v>
      </c>
      <c r="AH50" s="220">
        <f>('1 Utsläpp'!AH50/'6 FV (kvartal)'!AH50)*1000</f>
        <v>24.962002641202993</v>
      </c>
      <c r="AI50" s="220">
        <f>('1 Utsläpp'!AI50/'6 FV (kvartal)'!AI50)*1000</f>
        <v>33.101825767424224</v>
      </c>
      <c r="AJ50" s="220">
        <f>('1 Utsläpp'!AJ50/'6 FV (kvartal)'!AJ50)*1000</f>
        <v>26.331003711643714</v>
      </c>
      <c r="AK50" s="220">
        <f>('1 Utsläpp'!AK50/'6 FV (kvartal)'!AK50)*1000</f>
        <v>26.048336364634221</v>
      </c>
      <c r="AL50" s="220">
        <f>('1 Utsläpp'!AL50/'6 FV (kvartal)'!AL50)*1000</f>
        <v>25.067602134034935</v>
      </c>
      <c r="AM50" s="220">
        <f>('1 Utsläpp'!AM50/'6 FV (kvartal)'!AM50)*1000</f>
        <v>29.76633465853806</v>
      </c>
      <c r="AN50" s="220">
        <f>('1 Utsläpp'!AN50/'6 FV (kvartal)'!AN50)*1000</f>
        <v>28.363047001620746</v>
      </c>
      <c r="AO50" s="220">
        <f>('1 Utsläpp'!AO50/'6 FV (kvartal)'!AO50)*1000</f>
        <v>24.346675762285045</v>
      </c>
      <c r="AP50" s="220">
        <f>('1 Utsläpp'!AP50/'6 FV (kvartal)'!AP50)*1000</f>
        <v>22.625524323993481</v>
      </c>
      <c r="AQ50" s="220">
        <f>('1 Utsläpp'!AQ50/'6 FV (kvartal)'!AQ50)*1000</f>
        <v>22.131423978446865</v>
      </c>
      <c r="AR50" s="220">
        <f>('1 Utsläpp'!AR50/'6 FV (kvartal)'!AR50)*1000</f>
        <v>23.438857354510688</v>
      </c>
      <c r="AS50" s="220">
        <f>('1 Utsläpp'!AS50/'6 FV (kvartal)'!AS50)*1000</f>
        <v>22.142264046498756</v>
      </c>
      <c r="AT50" s="220">
        <f>('1 Utsläpp'!AT50/'6 FV (kvartal)'!AT50)*1000</f>
        <v>21.112196718564768</v>
      </c>
      <c r="AU50" s="220">
        <f>('1 Utsläpp'!AU50/'6 FV (kvartal)'!AU50)*1000</f>
        <v>22.280478701680746</v>
      </c>
      <c r="AV50" s="220">
        <f>('1 Utsläpp'!AV50/'6 FV (kvartal)'!AV50)*1000</f>
        <v>22.103410581106118</v>
      </c>
      <c r="AW50" s="220">
        <f>('1 Utsläpp'!AW50/'6 FV (kvartal)'!AW50)*1000</f>
        <v>21.554838304355336</v>
      </c>
      <c r="AX50" s="220">
        <f>('1 Utsläpp'!AX50/'6 FV (kvartal)'!AX50)*1000</f>
        <v>22.217540234884734</v>
      </c>
      <c r="AY50" s="220">
        <f>('1 Utsläpp'!AY50/'6 FV (kvartal)'!AY50)*1000</f>
        <v>25.182837535483152</v>
      </c>
      <c r="AZ50" s="220">
        <f>('1 Utsläpp'!AZ50/'6 FV (kvartal)'!AY50)*1000</f>
        <v>25.483451216841235</v>
      </c>
      <c r="BA50" s="220">
        <f>('1 Utsläpp'!BA50/'6 FV (kvartal)'!AZ50)*1000</f>
        <v>22.207120915344195</v>
      </c>
      <c r="BB50" s="220">
        <f>('1 Utsläpp'!BB50/'6 FV (kvartal)'!BA50)*1000</f>
        <v>24.886068042285338</v>
      </c>
      <c r="BC50" s="220">
        <f>('1 Utsläpp'!BC50/'6 FV (kvartal)'!BB50)*1000</f>
        <v>19.715547515256443</v>
      </c>
      <c r="BD50" s="220">
        <f>('1 Utsläpp'!BD50/'6 FV (kvartal)'!BD50)*1000</f>
        <v>19.99661696226481</v>
      </c>
      <c r="BE50" s="220">
        <f>('1 Utsläpp'!BE50/'6 FV (kvartal)'!BE50)*1000</f>
        <v>22.022507238212519</v>
      </c>
      <c r="BF50" s="220">
        <f>('1 Utsläpp'!BF50/'6 FV (kvartal)'!BF50)*1000</f>
        <v>23.041603533398792</v>
      </c>
      <c r="BG50" s="220">
        <f>('1 Utsläpp'!BG50/'6 FV (kvartal)'!BG50)*1000</f>
        <v>19.807292157559324</v>
      </c>
      <c r="BH50" s="220">
        <f>('1 Utsläpp'!BH50/'6 FV (kvartal)'!BI50)*1000</f>
        <v>26.418064176611907</v>
      </c>
      <c r="BI50" s="220">
        <f>('1 Utsläpp'!BI50/'6 FV (kvartal)'!BJ50)*1000</f>
        <v>22.698986345564943</v>
      </c>
      <c r="BJ50" s="220">
        <f>('1 Utsläpp'!BK50/'6 FV (kvartal)'!BK50)*1000</f>
        <v>28.604597103149782</v>
      </c>
      <c r="BK50" s="220">
        <f>('1 Utsläpp'!BL50/'6 FV (kvartal)'!BL50)*1000</f>
        <v>23.375467594705356</v>
      </c>
      <c r="BL50" s="220">
        <f>('1 Utsläpp'!BM50/'6 FV (kvartal)'!BM50)*1000</f>
        <v>28.079968904103815</v>
      </c>
      <c r="BM50" s="220">
        <f>('1 Utsläpp'!BN50/'6 FV (kvartal)'!BN50)*1000</f>
        <v>20.695792655794662</v>
      </c>
      <c r="BN50" s="220">
        <f>('1 Utsläpp'!BO50/'6 FV (kvartal)'!BO50)*1000</f>
        <v>29.418044145631519</v>
      </c>
      <c r="BO50" s="220">
        <f>('1 Utsläpp'!BP50/'6 FV (kvartal)'!BP50)*1000</f>
        <v>39.929494123914438</v>
      </c>
      <c r="BP50" s="220">
        <f>('1 Utsläpp'!BQ50/'6 FV (kvartal)'!BQ50)*1000</f>
        <v>30.462564803279346</v>
      </c>
      <c r="BQ50" s="220">
        <f>('1 Utsläpp'!BR50/'6 FV (kvartal)'!BR50)*1000</f>
        <v>27.324005666280904</v>
      </c>
      <c r="BR50" s="220">
        <f>('1 Utsläpp'!BS50/'6 FV (kvartal)'!BS50)*1000</f>
        <v>25.653004418010649</v>
      </c>
      <c r="BS50" s="220">
        <f>('1 Utsläpp'!BT50/'6 FV (kvartal)'!BT50)*1000</f>
        <v>27.123073217726397</v>
      </c>
      <c r="BT50" s="220">
        <f>('1 Utsläpp'!BU50/'6 FV (kvartal)'!BU50)*1000</f>
        <v>26.896124798811442</v>
      </c>
      <c r="BU50" s="220">
        <f>('1 Utsläpp'!BV50/'6 FV (kvartal)'!BV50)*1000</f>
        <v>25.433717086515447</v>
      </c>
      <c r="BV50" s="220">
        <f>('1 Utsläpp'!BW50/'6 FV (kvartal)'!BW50)*1000</f>
        <v>25.063621533442092</v>
      </c>
      <c r="BW50" s="268"/>
    </row>
    <row r="51" spans="1:75" ht="15.75" customHeight="1" x14ac:dyDescent="0.25">
      <c r="A51" s="188"/>
      <c r="B51" s="124" t="s">
        <v>93</v>
      </c>
      <c r="C51" s="126" t="s">
        <v>0</v>
      </c>
      <c r="D51" s="220">
        <f>('1 Utsläpp'!D51/'6 FV (kvartal)'!D51)*1000</f>
        <v>21.904158945590591</v>
      </c>
      <c r="E51" s="220">
        <f>('1 Utsläpp'!E51/'6 FV (kvartal)'!E51)*1000</f>
        <v>20.543823015241436</v>
      </c>
      <c r="F51" s="220">
        <f>('1 Utsläpp'!F51/'6 FV (kvartal)'!F51)*1000</f>
        <v>24.206876696290237</v>
      </c>
      <c r="G51" s="220">
        <f>('1 Utsläpp'!G51/'6 FV (kvartal)'!G51)*1000</f>
        <v>30.298536721610947</v>
      </c>
      <c r="H51" s="220">
        <f>('1 Utsläpp'!H51/'6 FV (kvartal)'!H51)*1000</f>
        <v>26.588006095294975</v>
      </c>
      <c r="I51" s="220">
        <f>('1 Utsläpp'!I51/'6 FV (kvartal)'!I51)*1000</f>
        <v>22.819416608473759</v>
      </c>
      <c r="J51" s="220">
        <f>('1 Utsläpp'!J51/'6 FV (kvartal)'!J51)*1000</f>
        <v>22.065324583780409</v>
      </c>
      <c r="K51" s="220">
        <f>('1 Utsläpp'!K51/'6 FV (kvartal)'!K51)*1000</f>
        <v>25.972829077966892</v>
      </c>
      <c r="L51" s="220">
        <f>('1 Utsläpp'!L51/'6 FV (kvartal)'!L51)*1000</f>
        <v>28.545528373721574</v>
      </c>
      <c r="M51" s="220">
        <f>('1 Utsläpp'!M51/'6 FV (kvartal)'!M51)*1000</f>
        <v>22.930896112669231</v>
      </c>
      <c r="N51" s="220">
        <f>('1 Utsläpp'!N51/'6 FV (kvartal)'!N51)*1000</f>
        <v>22.835164330807419</v>
      </c>
      <c r="O51" s="220">
        <f>('1 Utsläpp'!O51/'6 FV (kvartal)'!O51)*1000</f>
        <v>22.228413694833169</v>
      </c>
      <c r="P51" s="220">
        <f>('1 Utsläpp'!P51/'6 FV (kvartal)'!P51)*1000</f>
        <v>21.720198687574694</v>
      </c>
      <c r="Q51" s="220">
        <f>('1 Utsläpp'!Q51/'6 FV (kvartal)'!Q51)*1000</f>
        <v>20.039424060701378</v>
      </c>
      <c r="R51" s="220">
        <f>('1 Utsläpp'!R51/'6 FV (kvartal)'!R51)*1000</f>
        <v>21.568977885879068</v>
      </c>
      <c r="S51" s="220">
        <f>('1 Utsläpp'!S51/'6 FV (kvartal)'!S51)*1000</f>
        <v>22.36310496072544</v>
      </c>
      <c r="T51" s="220">
        <f>('1 Utsläpp'!T51/'6 FV (kvartal)'!T51)*1000</f>
        <v>22.61428425882697</v>
      </c>
      <c r="U51" s="220">
        <f>('1 Utsläpp'!U51/'6 FV (kvartal)'!U51)*1000</f>
        <v>20.359231019464492</v>
      </c>
      <c r="V51" s="220">
        <f>('1 Utsläpp'!V51/'6 FV (kvartal)'!V51)*1000</f>
        <v>20.790311952877492</v>
      </c>
      <c r="W51" s="220">
        <f>('1 Utsläpp'!W51/'6 FV (kvartal)'!W51)*1000</f>
        <v>24.175620119714729</v>
      </c>
      <c r="X51" s="220">
        <f>('1 Utsläpp'!X51/'6 FV (kvartal)'!X51)*1000</f>
        <v>21.524671994244425</v>
      </c>
      <c r="Y51" s="220">
        <f>('1 Utsläpp'!Y51/'6 FV (kvartal)'!Y51)*1000</f>
        <v>20.497332747028821</v>
      </c>
      <c r="Z51" s="220">
        <f>('1 Utsläpp'!Z51/'6 FV (kvartal)'!Z51)*1000</f>
        <v>21.920590836361612</v>
      </c>
      <c r="AA51" s="220">
        <f>('1 Utsläpp'!AA51/'6 FV (kvartal)'!AA51)*1000</f>
        <v>22.008631088616255</v>
      </c>
      <c r="AB51" s="220">
        <f>('1 Utsläpp'!AB51/'6 FV (kvartal)'!AB51)*1000</f>
        <v>21.906567189727745</v>
      </c>
      <c r="AC51" s="220">
        <f>('1 Utsläpp'!AC51/'6 FV (kvartal)'!AC51)*1000</f>
        <v>20.490352252408176</v>
      </c>
      <c r="AD51" s="220">
        <f>('1 Utsläpp'!AD51/'6 FV (kvartal)'!AD51)*1000</f>
        <v>22.40332533445536</v>
      </c>
      <c r="AE51" s="220">
        <f>('1 Utsläpp'!AE51/'6 FV (kvartal)'!AE51)*1000</f>
        <v>22.103932656649437</v>
      </c>
      <c r="AF51" s="220">
        <f>('1 Utsläpp'!AF51/'6 FV (kvartal)'!AF51)*1000</f>
        <v>23.050566360839081</v>
      </c>
      <c r="AG51" s="220">
        <f>('1 Utsläpp'!AG51/'6 FV (kvartal)'!AG51)*1000</f>
        <v>19.795304086470004</v>
      </c>
      <c r="AH51" s="220">
        <f>('1 Utsläpp'!AH51/'6 FV (kvartal)'!AH51)*1000</f>
        <v>21.198470975391508</v>
      </c>
      <c r="AI51" s="220">
        <f>('1 Utsläpp'!AI51/'6 FV (kvartal)'!AI51)*1000</f>
        <v>19.245711802420264</v>
      </c>
      <c r="AJ51" s="220">
        <f>('1 Utsläpp'!AJ51/'6 FV (kvartal)'!AJ51)*1000</f>
        <v>21.620945973472637</v>
      </c>
      <c r="AK51" s="220">
        <f>('1 Utsläpp'!AK51/'6 FV (kvartal)'!AK51)*1000</f>
        <v>19.296151333892226</v>
      </c>
      <c r="AL51" s="220">
        <f>('1 Utsläpp'!AL51/'6 FV (kvartal)'!AL51)*1000</f>
        <v>21.749080413866768</v>
      </c>
      <c r="AM51" s="220">
        <f>('1 Utsläpp'!AM51/'6 FV (kvartal)'!AM51)*1000</f>
        <v>20.350609542059079</v>
      </c>
      <c r="AN51" s="220">
        <f>('1 Utsläpp'!AN51/'6 FV (kvartal)'!AN51)*1000</f>
        <v>19.698487366705237</v>
      </c>
      <c r="AO51" s="220">
        <f>('1 Utsläpp'!AO51/'6 FV (kvartal)'!AO51)*1000</f>
        <v>18.512785078333735</v>
      </c>
      <c r="AP51" s="220">
        <f>('1 Utsläpp'!AP51/'6 FV (kvartal)'!AP51)*1000</f>
        <v>20.805716191466676</v>
      </c>
      <c r="AQ51" s="220">
        <f>('1 Utsläpp'!AQ51/'6 FV (kvartal)'!AQ51)*1000</f>
        <v>20.430358627331959</v>
      </c>
      <c r="AR51" s="220">
        <f>('1 Utsläpp'!AR51/'6 FV (kvartal)'!AR51)*1000</f>
        <v>19.157322437774003</v>
      </c>
      <c r="AS51" s="220">
        <f>('1 Utsläpp'!AS51/'6 FV (kvartal)'!AS51)*1000</f>
        <v>18.664232014967936</v>
      </c>
      <c r="AT51" s="220">
        <f>('1 Utsläpp'!AT51/'6 FV (kvartal)'!AT51)*1000</f>
        <v>20.434804423957846</v>
      </c>
      <c r="AU51" s="220">
        <f>('1 Utsläpp'!AU51/'6 FV (kvartal)'!AU51)*1000</f>
        <v>18.825601610906602</v>
      </c>
      <c r="AV51" s="220">
        <f>('1 Utsläpp'!AV51/'6 FV (kvartal)'!AV51)*1000</f>
        <v>19.189198332771657</v>
      </c>
      <c r="AW51" s="220">
        <f>('1 Utsläpp'!AW51/'6 FV (kvartal)'!AW51)*1000</f>
        <v>18.480903525000613</v>
      </c>
      <c r="AX51" s="220">
        <f>('1 Utsläpp'!AX51/'6 FV (kvartal)'!AX51)*1000</f>
        <v>21.371936300904824</v>
      </c>
      <c r="AY51" s="220">
        <f>('1 Utsläpp'!AY51/'6 FV (kvartal)'!AY51)*1000</f>
        <v>19.003401240633579</v>
      </c>
      <c r="AZ51" s="220">
        <f>('1 Utsläpp'!AZ51/'6 FV (kvartal)'!AY51)*1000</f>
        <v>20.435462047822838</v>
      </c>
      <c r="BA51" s="220">
        <f>('1 Utsläpp'!BA51/'6 FV (kvartal)'!AZ51)*1000</f>
        <v>15.928399466441729</v>
      </c>
      <c r="BB51" s="220">
        <f>('1 Utsläpp'!BB51/'6 FV (kvartal)'!BA51)*1000</f>
        <v>17.856524489749237</v>
      </c>
      <c r="BC51" s="220">
        <f>('1 Utsläpp'!BC51/'6 FV (kvartal)'!BB51)*1000</f>
        <v>18.586427003470394</v>
      </c>
      <c r="BD51" s="220">
        <f>('1 Utsläpp'!BD51/'6 FV (kvartal)'!BD51)*1000</f>
        <v>15.784089981230126</v>
      </c>
      <c r="BE51" s="220">
        <f>('1 Utsläpp'!BE51/'6 FV (kvartal)'!BE51)*1000</f>
        <v>17.310510106365353</v>
      </c>
      <c r="BF51" s="220">
        <f>('1 Utsläpp'!BF51/'6 FV (kvartal)'!BF51)*1000</f>
        <v>18.750567564272526</v>
      </c>
      <c r="BG51" s="220">
        <f>('1 Utsläpp'!BG51/'6 FV (kvartal)'!BG51)*1000</f>
        <v>17.504145760644143</v>
      </c>
      <c r="BH51" s="220">
        <f>('1 Utsläpp'!BH51/'6 FV (kvartal)'!BI51)*1000</f>
        <v>15.753059743423524</v>
      </c>
      <c r="BI51" s="220">
        <f>('1 Utsläpp'!BI51/'6 FV (kvartal)'!BJ51)*1000</f>
        <v>15.365619202283796</v>
      </c>
      <c r="BJ51" s="220">
        <f>('1 Utsläpp'!BK51/'6 FV (kvartal)'!BK51)*1000</f>
        <v>16.947808912261465</v>
      </c>
      <c r="BK51" s="220">
        <f>('1 Utsläpp'!BL51/'6 FV (kvartal)'!BL51)*1000</f>
        <v>15.608864437783453</v>
      </c>
      <c r="BL51" s="220">
        <f>('1 Utsläpp'!BM51/'6 FV (kvartal)'!BM51)*1000</f>
        <v>16.630313640849565</v>
      </c>
      <c r="BM51" s="220">
        <f>('1 Utsläpp'!BN51/'6 FV (kvartal)'!BN51)*1000</f>
        <v>17.972045113216733</v>
      </c>
      <c r="BN51" s="220">
        <f>('1 Utsläpp'!BO51/'6 FV (kvartal)'!BO51)*1000</f>
        <v>17.589269131201124</v>
      </c>
      <c r="BO51" s="220">
        <f>('1 Utsläpp'!BP51/'6 FV (kvartal)'!BP51)*1000</f>
        <v>16.998575328867869</v>
      </c>
      <c r="BP51" s="220">
        <f>('1 Utsläpp'!BQ51/'6 FV (kvartal)'!BQ51)*1000</f>
        <v>16.590761976891184</v>
      </c>
      <c r="BQ51" s="220">
        <f>('1 Utsläpp'!BR51/'6 FV (kvartal)'!BR51)*1000</f>
        <v>18.796257216107282</v>
      </c>
      <c r="BR51" s="220">
        <f>('1 Utsläpp'!BS51/'6 FV (kvartal)'!BS51)*1000</f>
        <v>15.786510012564678</v>
      </c>
      <c r="BS51" s="220">
        <f>('1 Utsläpp'!BT51/'6 FV (kvartal)'!BT51)*1000</f>
        <v>16.80310133429499</v>
      </c>
      <c r="BT51" s="220">
        <f>('1 Utsläpp'!BU51/'6 FV (kvartal)'!BU51)*1000</f>
        <v>15.957238095238093</v>
      </c>
      <c r="BU51" s="220">
        <f>('1 Utsläpp'!BV51/'6 FV (kvartal)'!BV51)*1000</f>
        <v>17.408172536125292</v>
      </c>
      <c r="BV51" s="220">
        <f>('1 Utsläpp'!BW51/'6 FV (kvartal)'!BW51)*1000</f>
        <v>16.204060177456331</v>
      </c>
      <c r="BW51" s="268"/>
    </row>
    <row r="52" spans="1:75" ht="15.75" customHeight="1" x14ac:dyDescent="0.25">
      <c r="A52" s="188"/>
      <c r="B52" s="124" t="s">
        <v>94</v>
      </c>
      <c r="C52" s="126" t="s">
        <v>28</v>
      </c>
      <c r="D52" s="220">
        <f>('1 Utsläpp'!D52/'6 FV (kvartal)'!D52)*1000</f>
        <v>55.53161385946445</v>
      </c>
      <c r="E52" s="220">
        <f>('1 Utsläpp'!E52/'6 FV (kvartal)'!E52)*1000</f>
        <v>48.022945622871575</v>
      </c>
      <c r="F52" s="220">
        <f>('1 Utsläpp'!F52/'6 FV (kvartal)'!F52)*1000</f>
        <v>49.353626010593779</v>
      </c>
      <c r="G52" s="220">
        <f>('1 Utsläpp'!G52/'6 FV (kvartal)'!G52)*1000</f>
        <v>64.950448318799303</v>
      </c>
      <c r="H52" s="220">
        <f>('1 Utsläpp'!H52/'6 FV (kvartal)'!H52)*1000</f>
        <v>61.559049618308741</v>
      </c>
      <c r="I52" s="220">
        <f>('1 Utsläpp'!I52/'6 FV (kvartal)'!I52)*1000</f>
        <v>49.110387366844641</v>
      </c>
      <c r="J52" s="220">
        <f>('1 Utsläpp'!J52/'6 FV (kvartal)'!J52)*1000</f>
        <v>42.515361355501881</v>
      </c>
      <c r="K52" s="220">
        <f>('1 Utsläpp'!K52/'6 FV (kvartal)'!K52)*1000</f>
        <v>70.843037960553346</v>
      </c>
      <c r="L52" s="220">
        <f>('1 Utsläpp'!L52/'6 FV (kvartal)'!L52)*1000</f>
        <v>91.268178446654716</v>
      </c>
      <c r="M52" s="220">
        <f>('1 Utsläpp'!M52/'6 FV (kvartal)'!M52)*1000</f>
        <v>56.933232390560761</v>
      </c>
      <c r="N52" s="220">
        <f>('1 Utsläpp'!N52/'6 FV (kvartal)'!N52)*1000</f>
        <v>43.760281286111386</v>
      </c>
      <c r="O52" s="220">
        <f>('1 Utsläpp'!O52/'6 FV (kvartal)'!O52)*1000</f>
        <v>79.872126267966948</v>
      </c>
      <c r="P52" s="220">
        <f>('1 Utsläpp'!P52/'6 FV (kvartal)'!P52)*1000</f>
        <v>77.608599415826504</v>
      </c>
      <c r="Q52" s="220">
        <f>('1 Utsläpp'!Q52/'6 FV (kvartal)'!Q52)*1000</f>
        <v>52.892041533194273</v>
      </c>
      <c r="R52" s="220">
        <f>('1 Utsläpp'!R52/'6 FV (kvartal)'!R52)*1000</f>
        <v>38.460706014760945</v>
      </c>
      <c r="S52" s="220">
        <f>('1 Utsläpp'!S52/'6 FV (kvartal)'!S52)*1000</f>
        <v>52.448678128656695</v>
      </c>
      <c r="T52" s="220">
        <f>('1 Utsläpp'!T52/'6 FV (kvartal)'!T52)*1000</f>
        <v>60.351904987682055</v>
      </c>
      <c r="U52" s="220">
        <f>('1 Utsläpp'!U52/'6 FV (kvartal)'!U52)*1000</f>
        <v>39.976848782511148</v>
      </c>
      <c r="V52" s="220">
        <f>('1 Utsläpp'!V52/'6 FV (kvartal)'!V52)*1000</f>
        <v>33.021871123998991</v>
      </c>
      <c r="W52" s="220">
        <f>('1 Utsläpp'!W52/'6 FV (kvartal)'!W52)*1000</f>
        <v>49.38402636343541</v>
      </c>
      <c r="X52" s="220">
        <f>('1 Utsläpp'!X52/'6 FV (kvartal)'!X52)*1000</f>
        <v>58.912089684433695</v>
      </c>
      <c r="Y52" s="220">
        <f>('1 Utsläpp'!Y52/'6 FV (kvartal)'!Y52)*1000</f>
        <v>42.327477914539884</v>
      </c>
      <c r="Z52" s="220">
        <f>('1 Utsläpp'!Z52/'6 FV (kvartal)'!Z52)*1000</f>
        <v>37.52635309194617</v>
      </c>
      <c r="AA52" s="220">
        <f>('1 Utsläpp'!AA52/'6 FV (kvartal)'!AA52)*1000</f>
        <v>45.674799235752452</v>
      </c>
      <c r="AB52" s="220">
        <f>('1 Utsläpp'!AB52/'6 FV (kvartal)'!AB52)*1000</f>
        <v>44.458079999898764</v>
      </c>
      <c r="AC52" s="220">
        <f>('1 Utsläpp'!AC52/'6 FV (kvartal)'!AC52)*1000</f>
        <v>39.768004991864252</v>
      </c>
      <c r="AD52" s="220">
        <f>('1 Utsläpp'!AD52/'6 FV (kvartal)'!AD52)*1000</f>
        <v>33.651427377761564</v>
      </c>
      <c r="AE52" s="220">
        <f>('1 Utsläpp'!AE52/'6 FV (kvartal)'!AE52)*1000</f>
        <v>42.598696066400393</v>
      </c>
      <c r="AF52" s="220">
        <f>('1 Utsläpp'!AF52/'6 FV (kvartal)'!AF52)*1000</f>
        <v>46.275500456073388</v>
      </c>
      <c r="AG52" s="220">
        <f>('1 Utsläpp'!AG52/'6 FV (kvartal)'!AG52)*1000</f>
        <v>32.794975765086036</v>
      </c>
      <c r="AH52" s="220">
        <f>('1 Utsläpp'!AH52/'6 FV (kvartal)'!AH52)*1000</f>
        <v>26.977879100915466</v>
      </c>
      <c r="AI52" s="220">
        <f>('1 Utsläpp'!AI52/'6 FV (kvartal)'!AI52)*1000</f>
        <v>41.036775686573222</v>
      </c>
      <c r="AJ52" s="220">
        <f>('1 Utsläpp'!AJ52/'6 FV (kvartal)'!AJ52)*1000</f>
        <v>47.913534650714404</v>
      </c>
      <c r="AK52" s="220">
        <f>('1 Utsläpp'!AK52/'6 FV (kvartal)'!AK52)*1000</f>
        <v>39.245637456633631</v>
      </c>
      <c r="AL52" s="220">
        <f>('1 Utsläpp'!AL52/'6 FV (kvartal)'!AL52)*1000</f>
        <v>36.175104283910045</v>
      </c>
      <c r="AM52" s="220">
        <f>('1 Utsläpp'!AM52/'6 FV (kvartal)'!AM52)*1000</f>
        <v>43.97545494098182</v>
      </c>
      <c r="AN52" s="220">
        <f>('1 Utsläpp'!AN52/'6 FV (kvartal)'!AN52)*1000</f>
        <v>43.302953576782549</v>
      </c>
      <c r="AO52" s="220">
        <f>('1 Utsläpp'!AO52/'6 FV (kvartal)'!AO52)*1000</f>
        <v>39.141596155681526</v>
      </c>
      <c r="AP52" s="220">
        <f>('1 Utsläpp'!AP52/'6 FV (kvartal)'!AP52)*1000</f>
        <v>40.981460046182185</v>
      </c>
      <c r="AQ52" s="220">
        <f>('1 Utsläpp'!AQ52/'6 FV (kvartal)'!AQ52)*1000</f>
        <v>44.17567069650751</v>
      </c>
      <c r="AR52" s="220">
        <f>('1 Utsläpp'!AR52/'6 FV (kvartal)'!AR52)*1000</f>
        <v>50.4907923228999</v>
      </c>
      <c r="AS52" s="220">
        <f>('1 Utsläpp'!AS52/'6 FV (kvartal)'!AS52)*1000</f>
        <v>41.539443360927535</v>
      </c>
      <c r="AT52" s="220">
        <f>('1 Utsläpp'!AT52/'6 FV (kvartal)'!AT52)*1000</f>
        <v>45.955104321179789</v>
      </c>
      <c r="AU52" s="220">
        <f>('1 Utsläpp'!AU52/'6 FV (kvartal)'!AU52)*1000</f>
        <v>50.111689641563309</v>
      </c>
      <c r="AV52" s="220">
        <f>('1 Utsläpp'!AV52/'6 FV (kvartal)'!AV52)*1000</f>
        <v>50.024754595189115</v>
      </c>
      <c r="AW52" s="220">
        <f>('1 Utsläpp'!AW52/'6 FV (kvartal)'!AW52)*1000</f>
        <v>30.188733367142301</v>
      </c>
      <c r="AX52" s="220">
        <f>('1 Utsläpp'!AX52/'6 FV (kvartal)'!AX52)*1000</f>
        <v>30.932127903773313</v>
      </c>
      <c r="AY52" s="220">
        <f>('1 Utsläpp'!AY52/'6 FV (kvartal)'!AY52)*1000</f>
        <v>29.195220537070202</v>
      </c>
      <c r="AZ52" s="220">
        <f>('1 Utsläpp'!AZ52/'6 FV (kvartal)'!AY52)*1000</f>
        <v>30.144934628778017</v>
      </c>
      <c r="BA52" s="220">
        <f>('1 Utsläpp'!BA52/'6 FV (kvartal)'!AZ52)*1000</f>
        <v>20.09898373162364</v>
      </c>
      <c r="BB52" s="220">
        <f>('1 Utsläpp'!BB52/'6 FV (kvartal)'!BA52)*1000</f>
        <v>23.661367987307621</v>
      </c>
      <c r="BC52" s="220">
        <f>('1 Utsläpp'!BC52/'6 FV (kvartal)'!BB52)*1000</f>
        <v>37.501163162668242</v>
      </c>
      <c r="BD52" s="220">
        <f>('1 Utsläpp'!BD52/'6 FV (kvartal)'!BD52)*1000</f>
        <v>30.192006010584624</v>
      </c>
      <c r="BE52" s="220">
        <f>('1 Utsläpp'!BE52/'6 FV (kvartal)'!BE52)*1000</f>
        <v>34.046886405357796</v>
      </c>
      <c r="BF52" s="220">
        <f>('1 Utsläpp'!BF52/'6 FV (kvartal)'!BF52)*1000</f>
        <v>35.074139430945216</v>
      </c>
      <c r="BG52" s="220">
        <f>('1 Utsläpp'!BG52/'6 FV (kvartal)'!BG52)*1000</f>
        <v>40.063484932782238</v>
      </c>
      <c r="BH52" s="220">
        <f>('1 Utsläpp'!BH52/'6 FV (kvartal)'!BI52)*1000</f>
        <v>50.881911259341422</v>
      </c>
      <c r="BI52" s="220">
        <f>('1 Utsläpp'!BI52/'6 FV (kvartal)'!BJ52)*1000</f>
        <v>42.663235403248699</v>
      </c>
      <c r="BJ52" s="220">
        <f>('1 Utsläpp'!BK52/'6 FV (kvartal)'!BK52)*1000</f>
        <v>38.412687778405527</v>
      </c>
      <c r="BK52" s="220">
        <f>('1 Utsläpp'!BL52/'6 FV (kvartal)'!BL52)*1000</f>
        <v>32.55695256279931</v>
      </c>
      <c r="BL52" s="220">
        <f>('1 Utsläpp'!BM52/'6 FV (kvartal)'!BM52)*1000</f>
        <v>33.845400300790189</v>
      </c>
      <c r="BM52" s="220">
        <f>('1 Utsläpp'!BN52/'6 FV (kvartal)'!BN52)*1000</f>
        <v>31.014998641510825</v>
      </c>
      <c r="BN52" s="220">
        <f>('1 Utsläpp'!BO52/'6 FV (kvartal)'!BO52)*1000</f>
        <v>31.858330471720585</v>
      </c>
      <c r="BO52" s="220">
        <f>('1 Utsläpp'!BP52/'6 FV (kvartal)'!BP52)*1000</f>
        <v>35.57700079479477</v>
      </c>
      <c r="BP52" s="220">
        <f>('1 Utsläpp'!BQ52/'6 FV (kvartal)'!BQ52)*1000</f>
        <v>36.750085150355318</v>
      </c>
      <c r="BQ52" s="220">
        <f>('1 Utsläpp'!BR52/'6 FV (kvartal)'!BR52)*1000</f>
        <v>28.685560070267595</v>
      </c>
      <c r="BR52" s="220">
        <f>('1 Utsläpp'!BS52/'6 FV (kvartal)'!BS52)*1000</f>
        <v>32.247832339800382</v>
      </c>
      <c r="BS52" s="220">
        <f>('1 Utsläpp'!BT52/'6 FV (kvartal)'!BT52)*1000</f>
        <v>32.99896411771698</v>
      </c>
      <c r="BT52" s="220">
        <f>('1 Utsläpp'!BU52/'6 FV (kvartal)'!BU52)*1000</f>
        <v>36.900663203007163</v>
      </c>
      <c r="BU52" s="220">
        <f>('1 Utsläpp'!BV52/'6 FV (kvartal)'!BV52)*1000</f>
        <v>30.700385055676971</v>
      </c>
      <c r="BV52" s="220">
        <f>('1 Utsläpp'!BW52/'6 FV (kvartal)'!BW52)*1000</f>
        <v>36.912340696264188</v>
      </c>
      <c r="BW52" s="268"/>
    </row>
    <row r="53" spans="1:75" ht="15.75" customHeight="1" x14ac:dyDescent="0.25">
      <c r="A53" s="188"/>
      <c r="B53" s="124" t="s">
        <v>95</v>
      </c>
      <c r="C53" s="126" t="s">
        <v>24</v>
      </c>
      <c r="D53" s="220">
        <f>('1 Utsläpp'!D53/'6 FV (kvartal)'!D53)*1000</f>
        <v>6.1751502011245742</v>
      </c>
      <c r="E53" s="220">
        <f>('1 Utsläpp'!E53/'6 FV (kvartal)'!E53)*1000</f>
        <v>5.8535048032845705</v>
      </c>
      <c r="F53" s="220">
        <f>('1 Utsläpp'!F53/'6 FV (kvartal)'!F53)*1000</f>
        <v>6.8502876685275771</v>
      </c>
      <c r="G53" s="220">
        <f>('1 Utsläpp'!G53/'6 FV (kvartal)'!G53)*1000</f>
        <v>5.3034671913960336</v>
      </c>
      <c r="H53" s="220">
        <f>('1 Utsläpp'!H53/'6 FV (kvartal)'!H53)*1000</f>
        <v>6.936833552672069</v>
      </c>
      <c r="I53" s="220">
        <f>('1 Utsläpp'!I53/'6 FV (kvartal)'!I53)*1000</f>
        <v>5.6905186225093374</v>
      </c>
      <c r="J53" s="220">
        <f>('1 Utsläpp'!J53/'6 FV (kvartal)'!J53)*1000</f>
        <v>6.3593022324916291</v>
      </c>
      <c r="K53" s="220">
        <f>('1 Utsläpp'!K53/'6 FV (kvartal)'!K53)*1000</f>
        <v>4.9621176054517999</v>
      </c>
      <c r="L53" s="220">
        <f>('1 Utsläpp'!L53/'6 FV (kvartal)'!L53)*1000</f>
        <v>7.6418460233125947</v>
      </c>
      <c r="M53" s="220">
        <f>('1 Utsläpp'!M53/'6 FV (kvartal)'!M53)*1000</f>
        <v>6.0694812284032933</v>
      </c>
      <c r="N53" s="220">
        <f>('1 Utsläpp'!N53/'6 FV (kvartal)'!N53)*1000</f>
        <v>6.6298065788059484</v>
      </c>
      <c r="O53" s="220">
        <f>('1 Utsläpp'!O53/'6 FV (kvartal)'!O53)*1000</f>
        <v>5.4236267356741985</v>
      </c>
      <c r="P53" s="220">
        <f>('1 Utsläpp'!P53/'6 FV (kvartal)'!P53)*1000</f>
        <v>7.464665697501351</v>
      </c>
      <c r="Q53" s="220">
        <f>('1 Utsläpp'!Q53/'6 FV (kvartal)'!Q53)*1000</f>
        <v>6.0484511512279502</v>
      </c>
      <c r="R53" s="220">
        <f>('1 Utsläpp'!R53/'6 FV (kvartal)'!R53)*1000</f>
        <v>6.5631397901730084</v>
      </c>
      <c r="S53" s="220">
        <f>('1 Utsläpp'!S53/'6 FV (kvartal)'!S53)*1000</f>
        <v>5.124389059777962</v>
      </c>
      <c r="T53" s="220">
        <f>('1 Utsläpp'!T53/'6 FV (kvartal)'!T53)*1000</f>
        <v>7.0261892147330194</v>
      </c>
      <c r="U53" s="220">
        <f>('1 Utsläpp'!U53/'6 FV (kvartal)'!U53)*1000</f>
        <v>5.8000383735167356</v>
      </c>
      <c r="V53" s="220">
        <f>('1 Utsläpp'!V53/'6 FV (kvartal)'!V53)*1000</f>
        <v>6.450480370447548</v>
      </c>
      <c r="W53" s="220">
        <f>('1 Utsläpp'!W53/'6 FV (kvartal)'!W53)*1000</f>
        <v>5.1106012706043273</v>
      </c>
      <c r="X53" s="220">
        <f>('1 Utsläpp'!X53/'6 FV (kvartal)'!X53)*1000</f>
        <v>7.3286414072921389</v>
      </c>
      <c r="Y53" s="220">
        <f>('1 Utsläpp'!Y53/'6 FV (kvartal)'!Y53)*1000</f>
        <v>6.0066738004233367</v>
      </c>
      <c r="Z53" s="220">
        <f>('1 Utsläpp'!Z53/'6 FV (kvartal)'!Z53)*1000</f>
        <v>6.6469516786953529</v>
      </c>
      <c r="AA53" s="220">
        <f>('1 Utsläpp'!AA53/'6 FV (kvartal)'!AA53)*1000</f>
        <v>5.1235731802801379</v>
      </c>
      <c r="AB53" s="220">
        <f>('1 Utsläpp'!AB53/'6 FV (kvartal)'!AB53)*1000</f>
        <v>6.8943917440742881</v>
      </c>
      <c r="AC53" s="220">
        <f>('1 Utsläpp'!AC53/'6 FV (kvartal)'!AC53)*1000</f>
        <v>5.6350661341454762</v>
      </c>
      <c r="AD53" s="220">
        <f>('1 Utsläpp'!AD53/'6 FV (kvartal)'!AD53)*1000</f>
        <v>6.2489234022541691</v>
      </c>
      <c r="AE53" s="220">
        <f>('1 Utsläpp'!AE53/'6 FV (kvartal)'!AE53)*1000</f>
        <v>4.7248689741366432</v>
      </c>
      <c r="AF53" s="220">
        <f>('1 Utsläpp'!AF53/'6 FV (kvartal)'!AF53)*1000</f>
        <v>6.4864545949624421</v>
      </c>
      <c r="AG53" s="220">
        <f>('1 Utsläpp'!AG53/'6 FV (kvartal)'!AG53)*1000</f>
        <v>5.4413372731313601</v>
      </c>
      <c r="AH53" s="220">
        <f>('1 Utsläpp'!AH53/'6 FV (kvartal)'!AH53)*1000</f>
        <v>6.1500268863019905</v>
      </c>
      <c r="AI53" s="220">
        <f>('1 Utsläpp'!AI53/'6 FV (kvartal)'!AI53)*1000</f>
        <v>4.5563224868414922</v>
      </c>
      <c r="AJ53" s="220">
        <f>('1 Utsläpp'!AJ53/'6 FV (kvartal)'!AJ53)*1000</f>
        <v>6.3966916183524578</v>
      </c>
      <c r="AK53" s="220">
        <f>('1 Utsläpp'!AK53/'6 FV (kvartal)'!AK53)*1000</f>
        <v>5.374478262908597</v>
      </c>
      <c r="AL53" s="220">
        <f>('1 Utsläpp'!AL53/'6 FV (kvartal)'!AL53)*1000</f>
        <v>6.3875007257756344</v>
      </c>
      <c r="AM53" s="220">
        <f>('1 Utsläpp'!AM53/'6 FV (kvartal)'!AM53)*1000</f>
        <v>4.8460977113228552</v>
      </c>
      <c r="AN53" s="220">
        <f>('1 Utsläpp'!AN53/'6 FV (kvartal)'!AN53)*1000</f>
        <v>5.9099038208271528</v>
      </c>
      <c r="AO53" s="220">
        <f>('1 Utsläpp'!AO53/'6 FV (kvartal)'!AO53)*1000</f>
        <v>5.0910498511573525</v>
      </c>
      <c r="AP53" s="220">
        <f>('1 Utsläpp'!AP53/'6 FV (kvartal)'!AP53)*1000</f>
        <v>5.7562808176870046</v>
      </c>
      <c r="AQ53" s="220">
        <f>('1 Utsläpp'!AQ53/'6 FV (kvartal)'!AQ53)*1000</f>
        <v>4.1984591070648554</v>
      </c>
      <c r="AR53" s="220">
        <f>('1 Utsläpp'!AR53/'6 FV (kvartal)'!AR53)*1000</f>
        <v>5.5000851021512673</v>
      </c>
      <c r="AS53" s="220">
        <f>('1 Utsläpp'!AS53/'6 FV (kvartal)'!AS53)*1000</f>
        <v>4.9557053760983445</v>
      </c>
      <c r="AT53" s="220">
        <f>('1 Utsläpp'!AT53/'6 FV (kvartal)'!AT53)*1000</f>
        <v>5.4302070355541696</v>
      </c>
      <c r="AU53" s="220">
        <f>('1 Utsläpp'!AU53/'6 FV (kvartal)'!AU53)*1000</f>
        <v>3.9577826862908272</v>
      </c>
      <c r="AV53" s="220">
        <f>('1 Utsläpp'!AV53/'6 FV (kvartal)'!AV53)*1000</f>
        <v>5.1944961934761711</v>
      </c>
      <c r="AW53" s="220">
        <f>('1 Utsläpp'!AW53/'6 FV (kvartal)'!AW53)*1000</f>
        <v>4.9397849690089197</v>
      </c>
      <c r="AX53" s="220">
        <f>('1 Utsläpp'!AX53/'6 FV (kvartal)'!AX53)*1000</f>
        <v>5.6792446964461227</v>
      </c>
      <c r="AY53" s="220">
        <f>('1 Utsläpp'!AY53/'6 FV (kvartal)'!AY53)*1000</f>
        <v>4.0735119217494322</v>
      </c>
      <c r="AZ53" s="220">
        <f>('1 Utsläpp'!AZ53/'6 FV (kvartal)'!AY53)*1000</f>
        <v>3.9448398045581645</v>
      </c>
      <c r="BA53" s="220">
        <f>('1 Utsläpp'!BA53/'6 FV (kvartal)'!AZ53)*1000</f>
        <v>5.5608196378615071</v>
      </c>
      <c r="BB53" s="220">
        <f>('1 Utsläpp'!BB53/'6 FV (kvartal)'!BA53)*1000</f>
        <v>4.6317192370401923</v>
      </c>
      <c r="BC53" s="220">
        <f>('1 Utsläpp'!BC53/'6 FV (kvartal)'!BB53)*1000</f>
        <v>5.7611112114800829</v>
      </c>
      <c r="BD53" s="220">
        <f>('1 Utsläpp'!BD53/'6 FV (kvartal)'!BD53)*1000</f>
        <v>5.809192592236017</v>
      </c>
      <c r="BE53" s="220">
        <f>('1 Utsläpp'!BE53/'6 FV (kvartal)'!BE53)*1000</f>
        <v>5.1009344375841597</v>
      </c>
      <c r="BF53" s="220">
        <f>('1 Utsläpp'!BF53/'6 FV (kvartal)'!BF53)*1000</f>
        <v>5.7690879847400582</v>
      </c>
      <c r="BG53" s="220">
        <f>('1 Utsläpp'!BG53/'6 FV (kvartal)'!BG53)*1000</f>
        <v>4.1269612658911399</v>
      </c>
      <c r="BH53" s="220">
        <f>('1 Utsläpp'!BH53/'6 FV (kvartal)'!BI53)*1000</f>
        <v>4.0871143207002234</v>
      </c>
      <c r="BI53" s="220">
        <f>('1 Utsläpp'!BI53/'6 FV (kvartal)'!BJ53)*1000</f>
        <v>5.112870891175989</v>
      </c>
      <c r="BJ53" s="220">
        <f>('1 Utsläpp'!BK53/'6 FV (kvartal)'!BK53)*1000</f>
        <v>3.7562254386651803</v>
      </c>
      <c r="BK53" s="220">
        <f>('1 Utsläpp'!BL53/'6 FV (kvartal)'!BL53)*1000</f>
        <v>5.0467718242856234</v>
      </c>
      <c r="BL53" s="220">
        <f>('1 Utsläpp'!BM53/'6 FV (kvartal)'!BM53)*1000</f>
        <v>4.0350236725305813</v>
      </c>
      <c r="BM53" s="220">
        <f>('1 Utsläpp'!BN53/'6 FV (kvartal)'!BN53)*1000</f>
        <v>4.874377057212965</v>
      </c>
      <c r="BN53" s="220">
        <f>('1 Utsläpp'!BO53/'6 FV (kvartal)'!BO53)*1000</f>
        <v>3.4960228147375223</v>
      </c>
      <c r="BO53" s="220">
        <f>('1 Utsläpp'!BP53/'6 FV (kvartal)'!BP53)*1000</f>
        <v>6.7899463552286123</v>
      </c>
      <c r="BP53" s="220">
        <f>('1 Utsläpp'!BQ53/'6 FV (kvartal)'!BQ53)*1000</f>
        <v>5.9549496499839503</v>
      </c>
      <c r="BQ53" s="220">
        <f>('1 Utsläpp'!BR53/'6 FV (kvartal)'!BR53)*1000</f>
        <v>6.9166196646620612</v>
      </c>
      <c r="BR53" s="220">
        <f>('1 Utsläpp'!BS53/'6 FV (kvartal)'!BS53)*1000</f>
        <v>4.7036509214101221</v>
      </c>
      <c r="BS53" s="220">
        <f>('1 Utsläpp'!BT53/'6 FV (kvartal)'!BT53)*1000</f>
        <v>6.8765328912212427</v>
      </c>
      <c r="BT53" s="220">
        <f>('1 Utsläpp'!BU53/'6 FV (kvartal)'!BU53)*1000</f>
        <v>5.7365391494758757</v>
      </c>
      <c r="BU53" s="220">
        <f>('1 Utsläpp'!BV53/'6 FV (kvartal)'!BV53)*1000</f>
        <v>6.7669413860726237</v>
      </c>
      <c r="BV53" s="220">
        <f>('1 Utsläpp'!BW53/'6 FV (kvartal)'!BW53)*1000</f>
        <v>4.5512803372639192</v>
      </c>
      <c r="BW53" s="268"/>
    </row>
    <row r="54" spans="1:75" ht="15.75" customHeight="1" x14ac:dyDescent="0.25">
      <c r="A54" s="188"/>
      <c r="B54" s="124" t="s">
        <v>96</v>
      </c>
      <c r="C54" s="126" t="s">
        <v>310</v>
      </c>
      <c r="D54" s="220">
        <f>('1 Utsläpp'!D54/'6 FV (kvartal)'!D54)*1000</f>
        <v>52.500369847622785</v>
      </c>
      <c r="E54" s="220">
        <f>('1 Utsläpp'!E54/'6 FV (kvartal)'!E54)*1000</f>
        <v>53.326952414550384</v>
      </c>
      <c r="F54" s="220">
        <f>('1 Utsläpp'!F54/'6 FV (kvartal)'!F54)*1000</f>
        <v>54.960313012400078</v>
      </c>
      <c r="G54" s="220">
        <f>('1 Utsläpp'!G54/'6 FV (kvartal)'!G54)*1000</f>
        <v>54.174838656247253</v>
      </c>
      <c r="H54" s="220">
        <f>('1 Utsläpp'!H54/'6 FV (kvartal)'!H54)*1000</f>
        <v>53.164111555056664</v>
      </c>
      <c r="I54" s="220">
        <f>('1 Utsläpp'!I54/'6 FV (kvartal)'!I54)*1000</f>
        <v>54.125901628622174</v>
      </c>
      <c r="J54" s="220">
        <f>('1 Utsläpp'!J54/'6 FV (kvartal)'!J54)*1000</f>
        <v>55.158444167325342</v>
      </c>
      <c r="K54" s="220">
        <f>('1 Utsläpp'!K54/'6 FV (kvartal)'!K54)*1000</f>
        <v>53.117761277372367</v>
      </c>
      <c r="L54" s="220">
        <f>('1 Utsläpp'!L54/'6 FV (kvartal)'!L54)*1000</f>
        <v>56.245180103237537</v>
      </c>
      <c r="M54" s="220">
        <f>('1 Utsläpp'!M54/'6 FV (kvartal)'!M54)*1000</f>
        <v>50.463314292382066</v>
      </c>
      <c r="N54" s="220">
        <f>('1 Utsläpp'!N54/'6 FV (kvartal)'!N54)*1000</f>
        <v>50.239933092804868</v>
      </c>
      <c r="O54" s="220">
        <f>('1 Utsläpp'!O54/'6 FV (kvartal)'!O54)*1000</f>
        <v>49.321011139916365</v>
      </c>
      <c r="P54" s="220">
        <f>('1 Utsläpp'!P54/'6 FV (kvartal)'!P54)*1000</f>
        <v>44.070768541514809</v>
      </c>
      <c r="Q54" s="220">
        <f>('1 Utsläpp'!Q54/'6 FV (kvartal)'!Q54)*1000</f>
        <v>40.149260705441066</v>
      </c>
      <c r="R54" s="220">
        <f>('1 Utsläpp'!R54/'6 FV (kvartal)'!R54)*1000</f>
        <v>40.573644153409425</v>
      </c>
      <c r="S54" s="220">
        <f>('1 Utsläpp'!S54/'6 FV (kvartal)'!S54)*1000</f>
        <v>38.385606543098532</v>
      </c>
      <c r="T54" s="220">
        <f>('1 Utsläpp'!T54/'6 FV (kvartal)'!T54)*1000</f>
        <v>35.95729176542045</v>
      </c>
      <c r="U54" s="220">
        <f>('1 Utsläpp'!U54/'6 FV (kvartal)'!U54)*1000</f>
        <v>35.537407688370045</v>
      </c>
      <c r="V54" s="220">
        <f>('1 Utsläpp'!V54/'6 FV (kvartal)'!V54)*1000</f>
        <v>37.298854007643861</v>
      </c>
      <c r="W54" s="220">
        <f>('1 Utsläpp'!W54/'6 FV (kvartal)'!W54)*1000</f>
        <v>36.730219063621568</v>
      </c>
      <c r="X54" s="220">
        <f>('1 Utsläpp'!X54/'6 FV (kvartal)'!X54)*1000</f>
        <v>38.562704773038405</v>
      </c>
      <c r="Y54" s="220">
        <f>('1 Utsläpp'!Y54/'6 FV (kvartal)'!Y54)*1000</f>
        <v>36.801343417610312</v>
      </c>
      <c r="Z54" s="220">
        <f>('1 Utsläpp'!Z54/'6 FV (kvartal)'!Z54)*1000</f>
        <v>35.898050593277709</v>
      </c>
      <c r="AA54" s="220">
        <f>('1 Utsläpp'!AA54/'6 FV (kvartal)'!AA54)*1000</f>
        <v>33.143297039164963</v>
      </c>
      <c r="AB54" s="220">
        <f>('1 Utsläpp'!AB54/'6 FV (kvartal)'!AB54)*1000</f>
        <v>33.4805107989609</v>
      </c>
      <c r="AC54" s="220">
        <f>('1 Utsläpp'!AC54/'6 FV (kvartal)'!AC54)*1000</f>
        <v>33.806763205641239</v>
      </c>
      <c r="AD54" s="220">
        <f>('1 Utsläpp'!AD54/'6 FV (kvartal)'!AD54)*1000</f>
        <v>39.762092290154683</v>
      </c>
      <c r="AE54" s="220">
        <f>('1 Utsläpp'!AE54/'6 FV (kvartal)'!AE54)*1000</f>
        <v>35.501690448407494</v>
      </c>
      <c r="AF54" s="220">
        <f>('1 Utsläpp'!AF54/'6 FV (kvartal)'!AF54)*1000</f>
        <v>40.328975383661778</v>
      </c>
      <c r="AG54" s="220">
        <f>('1 Utsläpp'!AG54/'6 FV (kvartal)'!AG54)*1000</f>
        <v>38.390471431636783</v>
      </c>
      <c r="AH54" s="220">
        <f>('1 Utsläpp'!AH54/'6 FV (kvartal)'!AH54)*1000</f>
        <v>40.719238142198314</v>
      </c>
      <c r="AI54" s="220">
        <f>('1 Utsläpp'!AI54/'6 FV (kvartal)'!AI54)*1000</f>
        <v>39.365612129308133</v>
      </c>
      <c r="AJ54" s="220">
        <f>('1 Utsläpp'!AJ54/'6 FV (kvartal)'!AJ54)*1000</f>
        <v>44.022223752072946</v>
      </c>
      <c r="AK54" s="220">
        <f>('1 Utsläpp'!AK54/'6 FV (kvartal)'!AK54)*1000</f>
        <v>38.818186028896903</v>
      </c>
      <c r="AL54" s="220">
        <f>('1 Utsläpp'!AL54/'6 FV (kvartal)'!AL54)*1000</f>
        <v>43.685025436850253</v>
      </c>
      <c r="AM54" s="220">
        <f>('1 Utsläpp'!AM54/'6 FV (kvartal)'!AM54)*1000</f>
        <v>43.647437297768612</v>
      </c>
      <c r="AN54" s="220">
        <f>('1 Utsläpp'!AN54/'6 FV (kvartal)'!AN54)*1000</f>
        <v>39.431153870961957</v>
      </c>
      <c r="AO54" s="220">
        <f>('1 Utsläpp'!AO54/'6 FV (kvartal)'!AO54)*1000</f>
        <v>37.423971580575049</v>
      </c>
      <c r="AP54" s="220">
        <f>('1 Utsläpp'!AP54/'6 FV (kvartal)'!AP54)*1000</f>
        <v>41.757651419554428</v>
      </c>
      <c r="AQ54" s="220">
        <f>('1 Utsläpp'!AQ54/'6 FV (kvartal)'!AQ54)*1000</f>
        <v>37.694267459676169</v>
      </c>
      <c r="AR54" s="220">
        <f>('1 Utsläpp'!AR54/'6 FV (kvartal)'!AR54)*1000</f>
        <v>36.21903065133742</v>
      </c>
      <c r="AS54" s="220">
        <f>('1 Utsläpp'!AS54/'6 FV (kvartal)'!AS54)*1000</f>
        <v>36.26943613922689</v>
      </c>
      <c r="AT54" s="220">
        <f>('1 Utsläpp'!AT54/'6 FV (kvartal)'!AT54)*1000</f>
        <v>39.314956875158686</v>
      </c>
      <c r="AU54" s="220">
        <f>('1 Utsläpp'!AU54/'6 FV (kvartal)'!AU54)*1000</f>
        <v>36.465175676888798</v>
      </c>
      <c r="AV54" s="220">
        <f>('1 Utsläpp'!AV54/'6 FV (kvartal)'!AV54)*1000</f>
        <v>34.539322414257626</v>
      </c>
      <c r="AW54" s="220">
        <f>('1 Utsläpp'!AW54/'6 FV (kvartal)'!AW54)*1000</f>
        <v>35.351717772164868</v>
      </c>
      <c r="AX54" s="220">
        <f>('1 Utsläpp'!AX54/'6 FV (kvartal)'!AX54)*1000</f>
        <v>37.25855555756965</v>
      </c>
      <c r="AY54" s="220">
        <f>('1 Utsläpp'!AY54/'6 FV (kvartal)'!AY54)*1000</f>
        <v>34.568292617315279</v>
      </c>
      <c r="AZ54" s="220">
        <f>('1 Utsläpp'!AZ54/'6 FV (kvartal)'!AY54)*1000</f>
        <v>30.760476898910795</v>
      </c>
      <c r="BA54" s="220">
        <f>('1 Utsläpp'!BA54/'6 FV (kvartal)'!AZ54)*1000</f>
        <v>25.916901736929702</v>
      </c>
      <c r="BB54" s="220">
        <f>('1 Utsläpp'!BB54/'6 FV (kvartal)'!BA54)*1000</f>
        <v>36.232319296199826</v>
      </c>
      <c r="BC54" s="220">
        <f>('1 Utsläpp'!BC54/'6 FV (kvartal)'!BB54)*1000</f>
        <v>32.575852645161234</v>
      </c>
      <c r="BD54" s="220">
        <f>('1 Utsläpp'!BD54/'6 FV (kvartal)'!BD54)*1000</f>
        <v>34.557914755234457</v>
      </c>
      <c r="BE54" s="220">
        <f>('1 Utsläpp'!BE54/'6 FV (kvartal)'!BE54)*1000</f>
        <v>34.616418303791583</v>
      </c>
      <c r="BF54" s="220">
        <f>('1 Utsläpp'!BF54/'6 FV (kvartal)'!BF54)*1000</f>
        <v>34.265134247601047</v>
      </c>
      <c r="BG54" s="220">
        <f>('1 Utsläpp'!BG54/'6 FV (kvartal)'!BG54)*1000</f>
        <v>30.823446056231681</v>
      </c>
      <c r="BH54" s="220">
        <f>('1 Utsläpp'!BH54/'6 FV (kvartal)'!BI54)*1000</f>
        <v>28.381303642864012</v>
      </c>
      <c r="BI54" s="220">
        <f>('1 Utsläpp'!BI54/'6 FV (kvartal)'!BJ54)*1000</f>
        <v>32.94441620314818</v>
      </c>
      <c r="BJ54" s="220">
        <f>('1 Utsläpp'!BK54/'6 FV (kvartal)'!BK54)*1000</f>
        <v>38.238778165554777</v>
      </c>
      <c r="BK54" s="220">
        <f>('1 Utsläpp'!BL54/'6 FV (kvartal)'!BL54)*1000</f>
        <v>35.133605041454594</v>
      </c>
      <c r="BL54" s="220">
        <f>('1 Utsläpp'!BM54/'6 FV (kvartal)'!BM54)*1000</f>
        <v>38.050569412599287</v>
      </c>
      <c r="BM54" s="220">
        <f>('1 Utsläpp'!BN54/'6 FV (kvartal)'!BN54)*1000</f>
        <v>40.584119047974646</v>
      </c>
      <c r="BN54" s="220">
        <f>('1 Utsläpp'!BO54/'6 FV (kvartal)'!BO54)*1000</f>
        <v>34.015891044411489</v>
      </c>
      <c r="BO54" s="220">
        <f>('1 Utsläpp'!BP54/'6 FV (kvartal)'!BP54)*1000</f>
        <v>37.49608037680612</v>
      </c>
      <c r="BP54" s="220">
        <f>('1 Utsläpp'!BQ54/'6 FV (kvartal)'!BQ54)*1000</f>
        <v>41.851896642979625</v>
      </c>
      <c r="BQ54" s="220">
        <f>('1 Utsläpp'!BR54/'6 FV (kvartal)'!BR54)*1000</f>
        <v>43.280363669320266</v>
      </c>
      <c r="BR54" s="220">
        <f>('1 Utsläpp'!BS54/'6 FV (kvartal)'!BS54)*1000</f>
        <v>37.848030470669293</v>
      </c>
      <c r="BS54" s="220">
        <f>('1 Utsläpp'!BT54/'6 FV (kvartal)'!BT54)*1000</f>
        <v>36.905727854794364</v>
      </c>
      <c r="BT54" s="220">
        <f>('1 Utsläpp'!BU54/'6 FV (kvartal)'!BU54)*1000</f>
        <v>40.219970894436358</v>
      </c>
      <c r="BU54" s="220">
        <f>('1 Utsläpp'!BV54/'6 FV (kvartal)'!BV54)*1000</f>
        <v>44.430870317909978</v>
      </c>
      <c r="BV54" s="220">
        <f>('1 Utsläpp'!BW54/'6 FV (kvartal)'!BW54)*1000</f>
        <v>38.091368452807416</v>
      </c>
      <c r="BW54" s="268"/>
    </row>
    <row r="55" spans="1:75" ht="15.75" customHeight="1" x14ac:dyDescent="0.25">
      <c r="A55" s="188"/>
      <c r="B55" s="124" t="s">
        <v>97</v>
      </c>
      <c r="C55" s="126" t="s">
        <v>29</v>
      </c>
      <c r="D55" s="220">
        <f>('1 Utsläpp'!D55/'6 FV (kvartal)'!D55)*1000</f>
        <v>2.4677977520506316</v>
      </c>
      <c r="E55" s="220">
        <f>('1 Utsläpp'!E55/'6 FV (kvartal)'!E55)*1000</f>
        <v>2.3525205133196168</v>
      </c>
      <c r="F55" s="220">
        <f>('1 Utsläpp'!F55/'6 FV (kvartal)'!F55)*1000</f>
        <v>2.4449251660924713</v>
      </c>
      <c r="G55" s="220">
        <f>('1 Utsläpp'!G55/'6 FV (kvartal)'!G55)*1000</f>
        <v>2.2170355154349233</v>
      </c>
      <c r="H55" s="220">
        <f>('1 Utsläpp'!H55/'6 FV (kvartal)'!H55)*1000</f>
        <v>2.3017242788202981</v>
      </c>
      <c r="I55" s="220">
        <f>('1 Utsläpp'!I55/'6 FV (kvartal)'!I55)*1000</f>
        <v>2.2316466457375679</v>
      </c>
      <c r="J55" s="220">
        <f>('1 Utsläpp'!J55/'6 FV (kvartal)'!J55)*1000</f>
        <v>2.3994389473538189</v>
      </c>
      <c r="K55" s="220">
        <f>('1 Utsläpp'!K55/'6 FV (kvartal)'!K55)*1000</f>
        <v>2.1296697389394552</v>
      </c>
      <c r="L55" s="220">
        <f>('1 Utsläpp'!L55/'6 FV (kvartal)'!L55)*1000</f>
        <v>2.4151605211623166</v>
      </c>
      <c r="M55" s="220">
        <f>('1 Utsläpp'!M55/'6 FV (kvartal)'!M55)*1000</f>
        <v>2.1994361688970683</v>
      </c>
      <c r="N55" s="220">
        <f>('1 Utsläpp'!N55/'6 FV (kvartal)'!N55)*1000</f>
        <v>2.3339120797217419</v>
      </c>
      <c r="O55" s="220">
        <f>('1 Utsläpp'!O55/'6 FV (kvartal)'!O55)*1000</f>
        <v>2.1680190769746934</v>
      </c>
      <c r="P55" s="220">
        <f>('1 Utsläpp'!P55/'6 FV (kvartal)'!P55)*1000</f>
        <v>2.3103977797498469</v>
      </c>
      <c r="Q55" s="220">
        <f>('1 Utsläpp'!Q55/'6 FV (kvartal)'!Q55)*1000</f>
        <v>2.1634172148888697</v>
      </c>
      <c r="R55" s="220">
        <f>('1 Utsläpp'!R55/'6 FV (kvartal)'!R55)*1000</f>
        <v>2.2439649115134253</v>
      </c>
      <c r="S55" s="220">
        <f>('1 Utsläpp'!S55/'6 FV (kvartal)'!S55)*1000</f>
        <v>2.0463733926585213</v>
      </c>
      <c r="T55" s="220">
        <f>('1 Utsläpp'!T55/'6 FV (kvartal)'!T55)*1000</f>
        <v>2.1055116076785407</v>
      </c>
      <c r="U55" s="220">
        <f>('1 Utsläpp'!U55/'6 FV (kvartal)'!U55)*1000</f>
        <v>1.9379607050112524</v>
      </c>
      <c r="V55" s="220">
        <f>('1 Utsläpp'!V55/'6 FV (kvartal)'!V55)*1000</f>
        <v>2.0596215036782475</v>
      </c>
      <c r="W55" s="220">
        <f>('1 Utsläpp'!W55/'6 FV (kvartal)'!W55)*1000</f>
        <v>1.8962848589694465</v>
      </c>
      <c r="X55" s="220">
        <f>('1 Utsläpp'!X55/'6 FV (kvartal)'!X55)*1000</f>
        <v>2.0007480886209583</v>
      </c>
      <c r="Y55" s="220">
        <f>('1 Utsläpp'!Y55/'6 FV (kvartal)'!Y55)*1000</f>
        <v>1.8891377300655128</v>
      </c>
      <c r="Z55" s="220">
        <f>('1 Utsläpp'!Z55/'6 FV (kvartal)'!Z55)*1000</f>
        <v>1.9801099293757207</v>
      </c>
      <c r="AA55" s="220">
        <f>('1 Utsläpp'!AA55/'6 FV (kvartal)'!AA55)*1000</f>
        <v>1.7134833422490692</v>
      </c>
      <c r="AB55" s="220">
        <f>('1 Utsläpp'!AB55/'6 FV (kvartal)'!AB55)*1000</f>
        <v>1.7724342713154109</v>
      </c>
      <c r="AC55" s="220">
        <f>('1 Utsläpp'!AC55/'6 FV (kvartal)'!AC55)*1000</f>
        <v>1.700652421867737</v>
      </c>
      <c r="AD55" s="220">
        <f>('1 Utsläpp'!AD55/'6 FV (kvartal)'!AD55)*1000</f>
        <v>1.7793372727023535</v>
      </c>
      <c r="AE55" s="220">
        <f>('1 Utsläpp'!AE55/'6 FV (kvartal)'!AE55)*1000</f>
        <v>1.5917344379256155</v>
      </c>
      <c r="AF55" s="220">
        <f>('1 Utsläpp'!AF55/'6 FV (kvartal)'!AF55)*1000</f>
        <v>1.5888475641021171</v>
      </c>
      <c r="AG55" s="220">
        <f>('1 Utsläpp'!AG55/'6 FV (kvartal)'!AG55)*1000</f>
        <v>1.5568529734061176</v>
      </c>
      <c r="AH55" s="220">
        <f>('1 Utsläpp'!AH55/'6 FV (kvartal)'!AH55)*1000</f>
        <v>1.6474121245579438</v>
      </c>
      <c r="AI55" s="220">
        <f>('1 Utsläpp'!AI55/'6 FV (kvartal)'!AI55)*1000</f>
        <v>1.4398617329082199</v>
      </c>
      <c r="AJ55" s="220">
        <f>('1 Utsläpp'!AJ55/'6 FV (kvartal)'!AJ55)*1000</f>
        <v>1.4996836006294636</v>
      </c>
      <c r="AK55" s="220">
        <f>('1 Utsläpp'!AK55/'6 FV (kvartal)'!AK55)*1000</f>
        <v>1.4428867513289154</v>
      </c>
      <c r="AL55" s="220">
        <f>('1 Utsläpp'!AL55/'6 FV (kvartal)'!AL55)*1000</f>
        <v>1.5814750232197536</v>
      </c>
      <c r="AM55" s="220">
        <f>('1 Utsläpp'!AM55/'6 FV (kvartal)'!AM55)*1000</f>
        <v>1.3991845453611611</v>
      </c>
      <c r="AN55" s="220">
        <f>('1 Utsläpp'!AN55/'6 FV (kvartal)'!AN55)*1000</f>
        <v>1.4234302627912434</v>
      </c>
      <c r="AO55" s="220">
        <f>('1 Utsläpp'!AO55/'6 FV (kvartal)'!AO55)*1000</f>
        <v>1.4557565727120321</v>
      </c>
      <c r="AP55" s="220">
        <f>('1 Utsläpp'!AP55/'6 FV (kvartal)'!AP55)*1000</f>
        <v>1.536394263552008</v>
      </c>
      <c r="AQ55" s="220">
        <f>('1 Utsläpp'!AQ55/'6 FV (kvartal)'!AQ55)*1000</f>
        <v>1.3302237474972916</v>
      </c>
      <c r="AR55" s="220">
        <f>('1 Utsläpp'!AR55/'6 FV (kvartal)'!AR55)*1000</f>
        <v>1.3576327691680425</v>
      </c>
      <c r="AS55" s="220">
        <f>('1 Utsläpp'!AS55/'6 FV (kvartal)'!AS55)*1000</f>
        <v>1.37188941159994</v>
      </c>
      <c r="AT55" s="220">
        <f>('1 Utsläpp'!AT55/'6 FV (kvartal)'!AT55)*1000</f>
        <v>1.4854089793181591</v>
      </c>
      <c r="AU55" s="220">
        <f>('1 Utsläpp'!AU55/'6 FV (kvartal)'!AU55)*1000</f>
        <v>1.2650735513013531</v>
      </c>
      <c r="AV55" s="220">
        <f>('1 Utsläpp'!AV55/'6 FV (kvartal)'!AV55)*1000</f>
        <v>1.3216750717104044</v>
      </c>
      <c r="AW55" s="220">
        <f>('1 Utsläpp'!AW55/'6 FV (kvartal)'!AW55)*1000</f>
        <v>1.3344989711444406</v>
      </c>
      <c r="AX55" s="220">
        <f>('1 Utsläpp'!AX55/'6 FV (kvartal)'!AX55)*1000</f>
        <v>1.4311492327361708</v>
      </c>
      <c r="AY55" s="220">
        <f>('1 Utsläpp'!AY55/'6 FV (kvartal)'!AY55)*1000</f>
        <v>1.2095426622294851</v>
      </c>
      <c r="AZ55" s="220">
        <f>('1 Utsläpp'!AZ55/'6 FV (kvartal)'!AY55)*1000</f>
        <v>1.1009374515639185</v>
      </c>
      <c r="BA55" s="220">
        <f>('1 Utsläpp'!BA55/'6 FV (kvartal)'!AZ55)*1000</f>
        <v>1.2144443437953301</v>
      </c>
      <c r="BB55" s="220">
        <f>('1 Utsläpp'!BB55/'6 FV (kvartal)'!BA55)*1000</f>
        <v>1.321834653500972</v>
      </c>
      <c r="BC55" s="220">
        <f>('1 Utsläpp'!BC55/'6 FV (kvartal)'!BB55)*1000</f>
        <v>1.2912779638235596</v>
      </c>
      <c r="BD55" s="220">
        <f>('1 Utsläpp'!BD55/'6 FV (kvartal)'!BD55)*1000</f>
        <v>1.1348487811030556</v>
      </c>
      <c r="BE55" s="220">
        <f>('1 Utsläpp'!BE55/'6 FV (kvartal)'!BE55)*1000</f>
        <v>1.1529328347997638</v>
      </c>
      <c r="BF55" s="220">
        <f>('1 Utsläpp'!BF55/'6 FV (kvartal)'!BF55)*1000</f>
        <v>1.2471171181302205</v>
      </c>
      <c r="BG55" s="220">
        <f>('1 Utsläpp'!BG55/'6 FV (kvartal)'!BG55)*1000</f>
        <v>1.023592087452327</v>
      </c>
      <c r="BH55" s="220">
        <f>('1 Utsläpp'!BH55/'6 FV (kvartal)'!BI55)*1000</f>
        <v>0.99245614426219775</v>
      </c>
      <c r="BI55" s="220">
        <f>('1 Utsläpp'!BI55/'6 FV (kvartal)'!BJ55)*1000</f>
        <v>1.064242418374552</v>
      </c>
      <c r="BJ55" s="220">
        <f>('1 Utsläpp'!BK55/'6 FV (kvartal)'!BK55)*1000</f>
        <v>0.97598292141097986</v>
      </c>
      <c r="BK55" s="220">
        <f>('1 Utsläpp'!BL55/'6 FV (kvartal)'!BL55)*1000</f>
        <v>1.0353532609512386</v>
      </c>
      <c r="BL55" s="220">
        <f>('1 Utsläpp'!BM55/'6 FV (kvartal)'!BM55)*1000</f>
        <v>1.0224002965413859</v>
      </c>
      <c r="BM55" s="220">
        <f>('1 Utsläpp'!BN55/'6 FV (kvartal)'!BN55)*1000</f>
        <v>1.0261109059442231</v>
      </c>
      <c r="BN55" s="220">
        <f>('1 Utsläpp'!BO55/'6 FV (kvartal)'!BO55)*1000</f>
        <v>0.93692746962613238</v>
      </c>
      <c r="BO55" s="220">
        <f>('1 Utsläpp'!BP55/'6 FV (kvartal)'!BP55)*1000</f>
        <v>1.1273037470799689</v>
      </c>
      <c r="BP55" s="220">
        <f>('1 Utsläpp'!BQ55/'6 FV (kvartal)'!BQ55)*1000</f>
        <v>1.1218812303885475</v>
      </c>
      <c r="BQ55" s="220">
        <f>('1 Utsläpp'!BR55/'6 FV (kvartal)'!BR55)*1000</f>
        <v>1.1893260031230006</v>
      </c>
      <c r="BR55" s="220">
        <f>('1 Utsläpp'!BS55/'6 FV (kvartal)'!BS55)*1000</f>
        <v>0.99503106154050314</v>
      </c>
      <c r="BS55" s="220">
        <f>('1 Utsläpp'!BT55/'6 FV (kvartal)'!BT55)*1000</f>
        <v>1.0765578583565476</v>
      </c>
      <c r="BT55" s="220">
        <f>('1 Utsläpp'!BU55/'6 FV (kvartal)'!BU55)*1000</f>
        <v>1.0197060109972507</v>
      </c>
      <c r="BU55" s="220">
        <f>('1 Utsläpp'!BV55/'6 FV (kvartal)'!BV55)*1000</f>
        <v>1.0880203150200747</v>
      </c>
      <c r="BV55" s="220">
        <f>('1 Utsläpp'!BW55/'6 FV (kvartal)'!BW55)*1000</f>
        <v>0.93302969607030284</v>
      </c>
      <c r="BW55" s="268"/>
    </row>
    <row r="56" spans="1:75" ht="15.75" customHeight="1" x14ac:dyDescent="0.25">
      <c r="A56" s="188"/>
      <c r="B56" s="124" t="s">
        <v>98</v>
      </c>
      <c r="C56" s="126" t="s">
        <v>26</v>
      </c>
      <c r="D56" s="220">
        <f>('1 Utsläpp'!D56/'6 FV (kvartal)'!D56)*1000</f>
        <v>0.50906831899078653</v>
      </c>
      <c r="E56" s="220">
        <f>('1 Utsläpp'!E56/'6 FV (kvartal)'!E56)*1000</f>
        <v>0.49507905351600973</v>
      </c>
      <c r="F56" s="220">
        <f>('1 Utsläpp'!F56/'6 FV (kvartal)'!F56)*1000</f>
        <v>0.6000756924567997</v>
      </c>
      <c r="G56" s="220">
        <f>('1 Utsläpp'!G56/'6 FV (kvartal)'!G56)*1000</f>
        <v>0.54935318983834081</v>
      </c>
      <c r="H56" s="220">
        <f>('1 Utsläpp'!H56/'6 FV (kvartal)'!H56)*1000</f>
        <v>0.48755706182535802</v>
      </c>
      <c r="I56" s="220">
        <f>('1 Utsläpp'!I56/'6 FV (kvartal)'!I56)*1000</f>
        <v>0.45492159454802072</v>
      </c>
      <c r="J56" s="220">
        <f>('1 Utsläpp'!J56/'6 FV (kvartal)'!J56)*1000</f>
        <v>0.55432427159685893</v>
      </c>
      <c r="K56" s="220">
        <f>('1 Utsläpp'!K56/'6 FV (kvartal)'!K56)*1000</f>
        <v>0.51186290127933476</v>
      </c>
      <c r="L56" s="220">
        <f>('1 Utsläpp'!L56/'6 FV (kvartal)'!L56)*1000</f>
        <v>0.52448669086658939</v>
      </c>
      <c r="M56" s="220">
        <f>('1 Utsläpp'!M56/'6 FV (kvartal)'!M56)*1000</f>
        <v>0.43480927635667832</v>
      </c>
      <c r="N56" s="220">
        <f>('1 Utsläpp'!N56/'6 FV (kvartal)'!N56)*1000</f>
        <v>0.5286242940439404</v>
      </c>
      <c r="O56" s="220">
        <f>('1 Utsläpp'!O56/'6 FV (kvartal)'!O56)*1000</f>
        <v>0.55589724222031978</v>
      </c>
      <c r="P56" s="220">
        <f>('1 Utsläpp'!P56/'6 FV (kvartal)'!P56)*1000</f>
        <v>0.45810666667749983</v>
      </c>
      <c r="Q56" s="220">
        <f>('1 Utsläpp'!Q56/'6 FV (kvartal)'!Q56)*1000</f>
        <v>0.41451371629185541</v>
      </c>
      <c r="R56" s="220">
        <f>('1 Utsläpp'!R56/'6 FV (kvartal)'!R56)*1000</f>
        <v>0.51065427079634262</v>
      </c>
      <c r="S56" s="220">
        <f>('1 Utsläpp'!S56/'6 FV (kvartal)'!S56)*1000</f>
        <v>0.44810287812074928</v>
      </c>
      <c r="T56" s="220">
        <f>('1 Utsläpp'!T56/'6 FV (kvartal)'!T56)*1000</f>
        <v>0.43185879850915676</v>
      </c>
      <c r="U56" s="220">
        <f>('1 Utsläpp'!U56/'6 FV (kvartal)'!U56)*1000</f>
        <v>0.41959604986821192</v>
      </c>
      <c r="V56" s="220">
        <f>('1 Utsläpp'!V56/'6 FV (kvartal)'!V56)*1000</f>
        <v>0.52872455081030134</v>
      </c>
      <c r="W56" s="220">
        <f>('1 Utsläpp'!W56/'6 FV (kvartal)'!W56)*1000</f>
        <v>0.48213749624737312</v>
      </c>
      <c r="X56" s="220">
        <f>('1 Utsläpp'!X56/'6 FV (kvartal)'!X56)*1000</f>
        <v>0.39114613955810651</v>
      </c>
      <c r="Y56" s="220">
        <f>('1 Utsläpp'!Y56/'6 FV (kvartal)'!Y56)*1000</f>
        <v>0.38311809125688118</v>
      </c>
      <c r="Z56" s="220">
        <f>('1 Utsläpp'!Z56/'6 FV (kvartal)'!Z56)*1000</f>
        <v>0.46214933386290857</v>
      </c>
      <c r="AA56" s="220">
        <f>('1 Utsläpp'!AA56/'6 FV (kvartal)'!AA56)*1000</f>
        <v>0.38665876451785186</v>
      </c>
      <c r="AB56" s="220">
        <f>('1 Utsläpp'!AB56/'6 FV (kvartal)'!AB56)*1000</f>
        <v>0.36024154212280385</v>
      </c>
      <c r="AC56" s="220">
        <f>('1 Utsläpp'!AC56/'6 FV (kvartal)'!AC56)*1000</f>
        <v>0.35310661804748394</v>
      </c>
      <c r="AD56" s="220">
        <f>('1 Utsläpp'!AD56/'6 FV (kvartal)'!AD56)*1000</f>
        <v>0.4380592162670468</v>
      </c>
      <c r="AE56" s="220">
        <f>('1 Utsläpp'!AE56/'6 FV (kvartal)'!AE56)*1000</f>
        <v>0.3648071579799198</v>
      </c>
      <c r="AF56" s="220">
        <f>('1 Utsläpp'!AF56/'6 FV (kvartal)'!AF56)*1000</f>
        <v>0.33245179290390398</v>
      </c>
      <c r="AG56" s="220">
        <f>('1 Utsläpp'!AG56/'6 FV (kvartal)'!AG56)*1000</f>
        <v>0.35003955422555177</v>
      </c>
      <c r="AH56" s="220">
        <f>('1 Utsläpp'!AH56/'6 FV (kvartal)'!AH56)*1000</f>
        <v>0.43015994003608798</v>
      </c>
      <c r="AI56" s="220">
        <f>('1 Utsläpp'!AI56/'6 FV (kvartal)'!AI56)*1000</f>
        <v>0.3557545517717115</v>
      </c>
      <c r="AJ56" s="220">
        <f>('1 Utsläpp'!AJ56/'6 FV (kvartal)'!AJ56)*1000</f>
        <v>0.33115747323146538</v>
      </c>
      <c r="AK56" s="220">
        <f>('1 Utsläpp'!AK56/'6 FV (kvartal)'!AK56)*1000</f>
        <v>0.32274014181882865</v>
      </c>
      <c r="AL56" s="220">
        <f>('1 Utsläpp'!AL56/'6 FV (kvartal)'!AL56)*1000</f>
        <v>0.4033062903503899</v>
      </c>
      <c r="AM56" s="220">
        <f>('1 Utsläpp'!AM56/'6 FV (kvartal)'!AM56)*1000</f>
        <v>0.34563187331698636</v>
      </c>
      <c r="AN56" s="220">
        <f>('1 Utsläpp'!AN56/'6 FV (kvartal)'!AN56)*1000</f>
        <v>0.30924450284176686</v>
      </c>
      <c r="AO56" s="220">
        <f>('1 Utsläpp'!AO56/'6 FV (kvartal)'!AO56)*1000</f>
        <v>0.31842024226775034</v>
      </c>
      <c r="AP56" s="220">
        <f>('1 Utsläpp'!AP56/'6 FV (kvartal)'!AP56)*1000</f>
        <v>0.38456903672648485</v>
      </c>
      <c r="AQ56" s="220">
        <f>('1 Utsläpp'!AQ56/'6 FV (kvartal)'!AQ56)*1000</f>
        <v>0.31476518101507051</v>
      </c>
      <c r="AR56" s="220">
        <f>('1 Utsläpp'!AR56/'6 FV (kvartal)'!AR56)*1000</f>
        <v>0.29417478748719988</v>
      </c>
      <c r="AS56" s="220">
        <f>('1 Utsläpp'!AS56/'6 FV (kvartal)'!AS56)*1000</f>
        <v>0.29921268342617535</v>
      </c>
      <c r="AT56" s="220">
        <f>('1 Utsläpp'!AT56/'6 FV (kvartal)'!AT56)*1000</f>
        <v>0.37250581289312862</v>
      </c>
      <c r="AU56" s="220">
        <f>('1 Utsläpp'!AU56/'6 FV (kvartal)'!AU56)*1000</f>
        <v>0.30096834575495102</v>
      </c>
      <c r="AV56" s="220">
        <f>('1 Utsläpp'!AV56/'6 FV (kvartal)'!AV56)*1000</f>
        <v>0.32548434963559181</v>
      </c>
      <c r="AW56" s="220">
        <f>('1 Utsläpp'!AW56/'6 FV (kvartal)'!AW56)*1000</f>
        <v>0.3175537992202499</v>
      </c>
      <c r="AX56" s="220">
        <f>('1 Utsläpp'!AX56/'6 FV (kvartal)'!AX56)*1000</f>
        <v>0.38169541316100231</v>
      </c>
      <c r="AY56" s="220">
        <f>('1 Utsläpp'!AY56/'6 FV (kvartal)'!AY56)*1000</f>
        <v>0.32590119262692485</v>
      </c>
      <c r="AZ56" s="220">
        <f>('1 Utsläpp'!AZ56/'6 FV (kvartal)'!AY56)*1000</f>
        <v>0.33018719718347522</v>
      </c>
      <c r="BA56" s="220">
        <f>('1 Utsläpp'!BA56/'6 FV (kvartal)'!AZ56)*1000</f>
        <v>0.28609779426178489</v>
      </c>
      <c r="BB56" s="220">
        <f>('1 Utsläpp'!BB56/'6 FV (kvartal)'!BA56)*1000</f>
        <v>0.32341109150316499</v>
      </c>
      <c r="BC56" s="220">
        <f>('1 Utsläpp'!BC56/'6 FV (kvartal)'!BB56)*1000</f>
        <v>0.39313228208017542</v>
      </c>
      <c r="BD56" s="220">
        <f>('1 Utsläpp'!BD56/'6 FV (kvartal)'!BD56)*1000</f>
        <v>0.30704963737576757</v>
      </c>
      <c r="BE56" s="220">
        <f>('1 Utsläpp'!BE56/'6 FV (kvartal)'!BE56)*1000</f>
        <v>0.2948393591469578</v>
      </c>
      <c r="BF56" s="220">
        <f>('1 Utsläpp'!BF56/'6 FV (kvartal)'!BF56)*1000</f>
        <v>0.3599919065391749</v>
      </c>
      <c r="BG56" s="220">
        <f>('1 Utsläpp'!BG56/'6 FV (kvartal)'!BG56)*1000</f>
        <v>0.3081356673956191</v>
      </c>
      <c r="BH56" s="220">
        <f>('1 Utsläpp'!BH56/'6 FV (kvartal)'!BI56)*1000</f>
        <v>0.28790860490360809</v>
      </c>
      <c r="BI56" s="220">
        <f>('1 Utsläpp'!BI56/'6 FV (kvartal)'!BJ56)*1000</f>
        <v>0.30186204535967653</v>
      </c>
      <c r="BJ56" s="220">
        <f>('1 Utsläpp'!BK56/'6 FV (kvartal)'!BK56)*1000</f>
        <v>0.26966688548483653</v>
      </c>
      <c r="BK56" s="220">
        <f>('1 Utsläpp'!BL56/'6 FV (kvartal)'!BL56)*1000</f>
        <v>0.26072269911826129</v>
      </c>
      <c r="BL56" s="220">
        <f>('1 Utsläpp'!BM56/'6 FV (kvartal)'!BM56)*1000</f>
        <v>0.25520938047746616</v>
      </c>
      <c r="BM56" s="220">
        <f>('1 Utsläpp'!BN56/'6 FV (kvartal)'!BN56)*1000</f>
        <v>0.29995221547384138</v>
      </c>
      <c r="BN56" s="220">
        <f>('1 Utsläpp'!BO56/'6 FV (kvartal)'!BO56)*1000</f>
        <v>0.25796312767240498</v>
      </c>
      <c r="BO56" s="220">
        <f>('1 Utsläpp'!BP56/'6 FV (kvartal)'!BP56)*1000</f>
        <v>0.3027550523201587</v>
      </c>
      <c r="BP56" s="220">
        <f>('1 Utsläpp'!BQ56/'6 FV (kvartal)'!BQ56)*1000</f>
        <v>0.28943163732199106</v>
      </c>
      <c r="BQ56" s="220">
        <f>('1 Utsläpp'!BR56/'6 FV (kvartal)'!BR56)*1000</f>
        <v>0.34323873338346711</v>
      </c>
      <c r="BR56" s="220">
        <f>('1 Utsläpp'!BS56/'6 FV (kvartal)'!BS56)*1000</f>
        <v>0.2829477927559586</v>
      </c>
      <c r="BS56" s="220">
        <f>('1 Utsläpp'!BT56/'6 FV (kvartal)'!BT56)*1000</f>
        <v>0.2947523799736545</v>
      </c>
      <c r="BT56" s="220">
        <f>('1 Utsläpp'!BU56/'6 FV (kvartal)'!BU56)*1000</f>
        <v>0.28304399727709501</v>
      </c>
      <c r="BU56" s="220">
        <f>('1 Utsläpp'!BV56/'6 FV (kvartal)'!BV56)*1000</f>
        <v>0.32241040885983197</v>
      </c>
      <c r="BV56" s="220">
        <f>('1 Utsläpp'!BW56/'6 FV (kvartal)'!BW56)*1000</f>
        <v>0.2785385703622969</v>
      </c>
      <c r="BW56" s="268"/>
    </row>
    <row r="57" spans="1:75" ht="15.75" customHeight="1" x14ac:dyDescent="0.25">
      <c r="A57" s="188"/>
      <c r="B57" s="124" t="s">
        <v>150</v>
      </c>
      <c r="C57" s="126" t="s">
        <v>351</v>
      </c>
      <c r="D57" s="152" t="s">
        <v>188</v>
      </c>
      <c r="E57" s="152" t="s">
        <v>188</v>
      </c>
      <c r="F57" s="152" t="s">
        <v>188</v>
      </c>
      <c r="G57" s="152" t="s">
        <v>188</v>
      </c>
      <c r="H57" s="152" t="s">
        <v>188</v>
      </c>
      <c r="I57" s="152" t="s">
        <v>188</v>
      </c>
      <c r="J57" s="152" t="s">
        <v>188</v>
      </c>
      <c r="K57" s="152" t="s">
        <v>188</v>
      </c>
      <c r="L57" s="152" t="s">
        <v>188</v>
      </c>
      <c r="M57" s="152" t="s">
        <v>188</v>
      </c>
      <c r="N57" s="152" t="s">
        <v>188</v>
      </c>
      <c r="O57" s="152" t="s">
        <v>188</v>
      </c>
      <c r="P57" s="152" t="s">
        <v>188</v>
      </c>
      <c r="Q57" s="152" t="s">
        <v>188</v>
      </c>
      <c r="R57" s="152" t="s">
        <v>188</v>
      </c>
      <c r="S57" s="152" t="s">
        <v>188</v>
      </c>
      <c r="T57" s="152" t="s">
        <v>188</v>
      </c>
      <c r="U57" s="152" t="s">
        <v>188</v>
      </c>
      <c r="V57" s="152" t="s">
        <v>188</v>
      </c>
      <c r="W57" s="152" t="s">
        <v>188</v>
      </c>
      <c r="X57" s="152" t="s">
        <v>188</v>
      </c>
      <c r="Y57" s="152" t="s">
        <v>188</v>
      </c>
      <c r="Z57" s="152" t="s">
        <v>188</v>
      </c>
      <c r="AA57" s="152" t="s">
        <v>188</v>
      </c>
      <c r="AB57" s="152" t="s">
        <v>188</v>
      </c>
      <c r="AC57" s="152" t="s">
        <v>188</v>
      </c>
      <c r="AD57" s="152" t="s">
        <v>188</v>
      </c>
      <c r="AE57" s="152" t="s">
        <v>188</v>
      </c>
      <c r="AF57" s="152" t="s">
        <v>188</v>
      </c>
      <c r="AG57" s="152" t="s">
        <v>188</v>
      </c>
      <c r="AH57" s="152" t="s">
        <v>188</v>
      </c>
      <c r="AI57" s="152" t="s">
        <v>188</v>
      </c>
      <c r="AJ57" s="152" t="s">
        <v>188</v>
      </c>
      <c r="AK57" s="152" t="s">
        <v>188</v>
      </c>
      <c r="AL57" s="152" t="s">
        <v>188</v>
      </c>
      <c r="AM57" s="152" t="s">
        <v>188</v>
      </c>
      <c r="AN57" s="152" t="s">
        <v>188</v>
      </c>
      <c r="AO57" s="152" t="s">
        <v>188</v>
      </c>
      <c r="AP57" s="152" t="s">
        <v>188</v>
      </c>
      <c r="AQ57" s="152" t="s">
        <v>188</v>
      </c>
      <c r="AR57" s="152" t="s">
        <v>188</v>
      </c>
      <c r="AS57" s="152" t="s">
        <v>188</v>
      </c>
      <c r="AT57" s="152" t="s">
        <v>188</v>
      </c>
      <c r="AU57" s="152" t="s">
        <v>188</v>
      </c>
      <c r="AV57" s="152" t="s">
        <v>188</v>
      </c>
      <c r="AW57" s="152" t="s">
        <v>188</v>
      </c>
      <c r="AX57" s="152" t="s">
        <v>188</v>
      </c>
      <c r="AY57" s="152" t="s">
        <v>188</v>
      </c>
      <c r="AZ57" s="152" t="s">
        <v>188</v>
      </c>
      <c r="BA57" s="152" t="s">
        <v>188</v>
      </c>
      <c r="BB57" s="152" t="s">
        <v>188</v>
      </c>
      <c r="BC57" s="152" t="s">
        <v>188</v>
      </c>
      <c r="BD57" s="152" t="s">
        <v>188</v>
      </c>
      <c r="BE57" s="152" t="s">
        <v>188</v>
      </c>
      <c r="BF57" s="152" t="s">
        <v>188</v>
      </c>
      <c r="BG57" s="152" t="s">
        <v>188</v>
      </c>
      <c r="BH57" s="152" t="s">
        <v>188</v>
      </c>
      <c r="BI57" s="152" t="s">
        <v>188</v>
      </c>
      <c r="BJ57" s="152" t="s">
        <v>188</v>
      </c>
      <c r="BK57" s="152" t="s">
        <v>188</v>
      </c>
      <c r="BL57" s="152" t="s">
        <v>188</v>
      </c>
      <c r="BM57" s="152" t="s">
        <v>188</v>
      </c>
      <c r="BN57" s="152" t="s">
        <v>188</v>
      </c>
      <c r="BO57" s="152" t="s">
        <v>188</v>
      </c>
      <c r="BP57" s="152" t="s">
        <v>188</v>
      </c>
      <c r="BQ57" s="152" t="s">
        <v>188</v>
      </c>
      <c r="BR57" s="152" t="s">
        <v>188</v>
      </c>
      <c r="BS57" s="152" t="s">
        <v>188</v>
      </c>
      <c r="BT57" s="152" t="s">
        <v>188</v>
      </c>
      <c r="BU57" s="152" t="s">
        <v>188</v>
      </c>
      <c r="BV57" s="152" t="s">
        <v>188</v>
      </c>
      <c r="BW57" s="268"/>
    </row>
    <row r="58" spans="1:75" s="16" customFormat="1" ht="15.75" customHeight="1" x14ac:dyDescent="0.3">
      <c r="A58" s="188"/>
      <c r="B58" s="216" t="s">
        <v>99</v>
      </c>
      <c r="C58" s="216" t="s">
        <v>175</v>
      </c>
      <c r="D58" s="262">
        <f>('1 Utsläpp'!D58/'6 FV (kvartal)'!D58)*1000</f>
        <v>13.67033344956223</v>
      </c>
      <c r="E58" s="262">
        <f>('1 Utsläpp'!E58/'6 FV (kvartal)'!E58)*1000</f>
        <v>12.391585604359646</v>
      </c>
      <c r="F58" s="262">
        <f>('1 Utsläpp'!F58/'6 FV (kvartal)'!F58)*1000</f>
        <v>13.516113026551826</v>
      </c>
      <c r="G58" s="262">
        <f>('1 Utsläpp'!G58/'6 FV (kvartal)'!G58)*1000</f>
        <v>13.877129882546283</v>
      </c>
      <c r="H58" s="262">
        <f>('1 Utsläpp'!H58/'6 FV (kvartal)'!H58)*1000</f>
        <v>13.882300030266242</v>
      </c>
      <c r="I58" s="262">
        <f>('1 Utsläpp'!I58/'6 FV (kvartal)'!I58)*1000</f>
        <v>12.035800604958343</v>
      </c>
      <c r="J58" s="262">
        <f>('1 Utsläpp'!J58/'6 FV (kvartal)'!J58)*1000</f>
        <v>12.442628040234881</v>
      </c>
      <c r="K58" s="262">
        <f>('1 Utsläpp'!K58/'6 FV (kvartal)'!K58)*1000</f>
        <v>12.939951432734336</v>
      </c>
      <c r="L58" s="262">
        <f>('1 Utsläpp'!L58/'6 FV (kvartal)'!L58)*1000</f>
        <v>15.580767157384731</v>
      </c>
      <c r="M58" s="262">
        <f>('1 Utsläpp'!M58/'6 FV (kvartal)'!M58)*1000</f>
        <v>12.274005474966259</v>
      </c>
      <c r="N58" s="262">
        <f>('1 Utsläpp'!N58/'6 FV (kvartal)'!N58)*1000</f>
        <v>12.469465121150179</v>
      </c>
      <c r="O58" s="262">
        <f>('1 Utsläpp'!O58/'6 FV (kvartal)'!O58)*1000</f>
        <v>13.104268646780035</v>
      </c>
      <c r="P58" s="262">
        <f>('1 Utsläpp'!P58/'6 FV (kvartal)'!P58)*1000</f>
        <v>13.561820955354687</v>
      </c>
      <c r="Q58" s="262">
        <f>('1 Utsläpp'!Q58/'6 FV (kvartal)'!Q58)*1000</f>
        <v>11.298552764380169</v>
      </c>
      <c r="R58" s="262">
        <f>('1 Utsläpp'!R58/'6 FV (kvartal)'!R58)*1000</f>
        <v>11.564813820795607</v>
      </c>
      <c r="S58" s="262">
        <f>('1 Utsläpp'!S58/'6 FV (kvartal)'!S58)*1000</f>
        <v>11.290657750766936</v>
      </c>
      <c r="T58" s="262">
        <f>('1 Utsläpp'!T58/'6 FV (kvartal)'!T58)*1000</f>
        <v>12.459328361104859</v>
      </c>
      <c r="U58" s="262">
        <f>('1 Utsläpp'!U58/'6 FV (kvartal)'!U58)*1000</f>
        <v>10.592433526319846</v>
      </c>
      <c r="V58" s="262">
        <f>('1 Utsläpp'!V58/'6 FV (kvartal)'!V58)*1000</f>
        <v>10.923614080783736</v>
      </c>
      <c r="W58" s="262">
        <f>('1 Utsläpp'!W58/'6 FV (kvartal)'!W58)*1000</f>
        <v>11.19988019401028</v>
      </c>
      <c r="X58" s="262">
        <f>('1 Utsläpp'!X58/'6 FV (kvartal)'!X58)*1000</f>
        <v>12.131863730890091</v>
      </c>
      <c r="Y58" s="262">
        <f>('1 Utsläpp'!Y58/'6 FV (kvartal)'!Y58)*1000</f>
        <v>10.42164568040779</v>
      </c>
      <c r="Z58" s="262">
        <f>('1 Utsläpp'!Z58/'6 FV (kvartal)'!Z58)*1000</f>
        <v>10.835061305264711</v>
      </c>
      <c r="AA58" s="262">
        <f>('1 Utsläpp'!AA58/'6 FV (kvartal)'!AA58)*1000</f>
        <v>10.157166929152757</v>
      </c>
      <c r="AB58" s="262">
        <f>('1 Utsläpp'!AB58/'6 FV (kvartal)'!AB58)*1000</f>
        <v>10.935421509812226</v>
      </c>
      <c r="AC58" s="262">
        <f>('1 Utsläpp'!AC58/'6 FV (kvartal)'!AC58)*1000</f>
        <v>9.9159175657909362</v>
      </c>
      <c r="AD58" s="262">
        <f>('1 Utsläpp'!AD58/'6 FV (kvartal)'!AD58)*1000</f>
        <v>10.557550102230294</v>
      </c>
      <c r="AE58" s="262">
        <f>('1 Utsläpp'!AE58/'6 FV (kvartal)'!AE58)*1000</f>
        <v>9.9828273489141601</v>
      </c>
      <c r="AF58" s="262">
        <f>('1 Utsläpp'!AF58/'6 FV (kvartal)'!AF58)*1000</f>
        <v>10.996687952055291</v>
      </c>
      <c r="AG58" s="262">
        <f>('1 Utsläpp'!AG58/'6 FV (kvartal)'!AG58)*1000</f>
        <v>9.6481268811468954</v>
      </c>
      <c r="AH58" s="262">
        <f>('1 Utsläpp'!AH58/'6 FV (kvartal)'!AH58)*1000</f>
        <v>10.098649476680693</v>
      </c>
      <c r="AI58" s="262">
        <f>('1 Utsläpp'!AI58/'6 FV (kvartal)'!AI58)*1000</f>
        <v>9.4141895962715623</v>
      </c>
      <c r="AJ58" s="262">
        <f>('1 Utsläpp'!AJ58/'6 FV (kvartal)'!AJ58)*1000</f>
        <v>10.86187702227916</v>
      </c>
      <c r="AK58" s="262">
        <f>('1 Utsläpp'!AK58/'6 FV (kvartal)'!AK58)*1000</f>
        <v>9.2435905866629984</v>
      </c>
      <c r="AL58" s="262">
        <f>('1 Utsläpp'!AL58/'6 FV (kvartal)'!AL58)*1000</f>
        <v>10.214326828411862</v>
      </c>
      <c r="AM58" s="262">
        <f>('1 Utsläpp'!AM58/'6 FV (kvartal)'!AM58)*1000</f>
        <v>9.6377119556726285</v>
      </c>
      <c r="AN58" s="262">
        <f>('1 Utsläpp'!AN58/'6 FV (kvartal)'!AN58)*1000</f>
        <v>9.9679788319138307</v>
      </c>
      <c r="AO58" s="262">
        <f>('1 Utsläpp'!AO58/'6 FV (kvartal)'!AO58)*1000</f>
        <v>9.1733668607869152</v>
      </c>
      <c r="AP58" s="262">
        <f>('1 Utsläpp'!AP58/'6 FV (kvartal)'!AP58)*1000</f>
        <v>9.9644923301680066</v>
      </c>
      <c r="AQ58" s="262">
        <f>('1 Utsläpp'!AQ58/'6 FV (kvartal)'!AQ58)*1000</f>
        <v>9.1663081602801917</v>
      </c>
      <c r="AR58" s="262">
        <f>('1 Utsläpp'!AR58/'6 FV (kvartal)'!AR58)*1000</f>
        <v>9.7812609581835712</v>
      </c>
      <c r="AS58" s="262">
        <f>('1 Utsläpp'!AS58/'6 FV (kvartal)'!AS58)*1000</f>
        <v>8.7941855385498222</v>
      </c>
      <c r="AT58" s="262">
        <f>('1 Utsläpp'!AT58/'6 FV (kvartal)'!AT58)*1000</f>
        <v>9.578536228608284</v>
      </c>
      <c r="AU58" s="262">
        <f>('1 Utsläpp'!AU58/'6 FV (kvartal)'!AU58)*1000</f>
        <v>8.8220470738917118</v>
      </c>
      <c r="AV58" s="262">
        <f>('1 Utsläpp'!AV58/'6 FV (kvartal)'!AV58)*1000</f>
        <v>9.3764639968329693</v>
      </c>
      <c r="AW58" s="262">
        <f>('1 Utsläpp'!AW58/'6 FV (kvartal)'!AW58)*1000</f>
        <v>8.4189082561318749</v>
      </c>
      <c r="AX58" s="262">
        <f>('1 Utsläpp'!AX58/'6 FV (kvartal)'!AX58)*1000</f>
        <v>9.3068796324274974</v>
      </c>
      <c r="AY58" s="262">
        <f>('1 Utsläpp'!AY58/'6 FV (kvartal)'!AY58)*1000</f>
        <v>8.1417483005412006</v>
      </c>
      <c r="AZ58" s="262">
        <f>('1 Utsläpp'!AZ58/'6 FV (kvartal)'!AY58)*1000</f>
        <v>8.0336168074396586</v>
      </c>
      <c r="BA58" s="262">
        <f>('1 Utsläpp'!BA58/'6 FV (kvartal)'!AZ58)*1000</f>
        <v>7.5488954955848531</v>
      </c>
      <c r="BB58" s="262">
        <f>('1 Utsläpp'!BB58/'6 FV (kvartal)'!BA58)*1000</f>
        <v>7.866362609719145</v>
      </c>
      <c r="BC58" s="262">
        <f>('1 Utsläpp'!BC58/'6 FV (kvartal)'!BB58)*1000</f>
        <v>8.615856876173833</v>
      </c>
      <c r="BD58" s="262">
        <f>('1 Utsläpp'!BD58/'6 FV (kvartal)'!BD58)*1000</f>
        <v>8.0917710857740861</v>
      </c>
      <c r="BE58" s="262">
        <f>('1 Utsläpp'!BE58/'6 FV (kvartal)'!BE58)*1000</f>
        <v>7.8099843311189368</v>
      </c>
      <c r="BF58" s="262">
        <f>('1 Utsläpp'!BF58/'6 FV (kvartal)'!BF58)*1000</f>
        <v>8.3548378096804523</v>
      </c>
      <c r="BG58" s="262">
        <f>('1 Utsläpp'!BG58/'6 FV (kvartal)'!BG58)*1000</f>
        <v>7.6448669254453021</v>
      </c>
      <c r="BH58" s="262">
        <f>('1 Utsläpp'!BH58/'6 FV (kvartal)'!BI58)*1000</f>
        <v>7.5829202927351966</v>
      </c>
      <c r="BI58" s="262">
        <f>('1 Utsläpp'!BI58/'6 FV (kvartal)'!BJ58)*1000</f>
        <v>7.7694215739582821</v>
      </c>
      <c r="BJ58" s="262">
        <f>('1 Utsläpp'!BK58/'6 FV (kvartal)'!BK58)*1000</f>
        <v>7.6686863260399996</v>
      </c>
      <c r="BK58" s="262">
        <f>('1 Utsläpp'!BL58/'6 FV (kvartal)'!BL58)*1000</f>
        <v>7.7221789462159638</v>
      </c>
      <c r="BL58" s="262">
        <f>('1 Utsläpp'!BM58/'6 FV (kvartal)'!BM58)*1000</f>
        <v>7.5449974901798313</v>
      </c>
      <c r="BM58" s="262">
        <f>('1 Utsläpp'!BN58/'6 FV (kvartal)'!BN58)*1000</f>
        <v>7.8577221850542127</v>
      </c>
      <c r="BN58" s="262">
        <f>('1 Utsläpp'!BO58/'6 FV (kvartal)'!BO58)*1000</f>
        <v>7.1597769295324722</v>
      </c>
      <c r="BO58" s="262">
        <f>('1 Utsläpp'!BP58/'6 FV (kvartal)'!BP58)*1000</f>
        <v>8.2862655380251837</v>
      </c>
      <c r="BP58" s="262">
        <f>('1 Utsläpp'!BQ58/'6 FV (kvartal)'!BQ58)*1000</f>
        <v>7.9379667583299574</v>
      </c>
      <c r="BQ58" s="262">
        <f>('1 Utsläpp'!BR58/'6 FV (kvartal)'!BR58)*1000</f>
        <v>8.4161955949933684</v>
      </c>
      <c r="BR58" s="262">
        <f>('1 Utsläpp'!BS58/'6 FV (kvartal)'!BS58)*1000</f>
        <v>7.2468665495304583</v>
      </c>
      <c r="BS58" s="262">
        <f>('1 Utsläpp'!BT58/'6 FV (kvartal)'!BT58)*1000</f>
        <v>8.024136062778231</v>
      </c>
      <c r="BT58" s="262">
        <f>('1 Utsläpp'!BU58/'6 FV (kvartal)'!BU58)*1000</f>
        <v>7.5692090877328786</v>
      </c>
      <c r="BU58" s="262">
        <f>('1 Utsläpp'!BV58/'6 FV (kvartal)'!BV58)*1000</f>
        <v>8.0574336894018508</v>
      </c>
      <c r="BV58" s="262">
        <f>('1 Utsläpp'!BW58/'6 FV (kvartal)'!BW58)*1000</f>
        <v>7.201628641597309</v>
      </c>
      <c r="BW58" s="267"/>
    </row>
    <row r="59" spans="1:75" s="16" customFormat="1" ht="15.75" customHeight="1" x14ac:dyDescent="0.3">
      <c r="A59" s="188"/>
      <c r="B59" s="133"/>
      <c r="C59" s="133"/>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265"/>
      <c r="BG59" s="265"/>
      <c r="BH59" s="265"/>
      <c r="BI59" s="265"/>
      <c r="BJ59" s="265"/>
      <c r="BK59" s="265"/>
      <c r="BL59" s="265"/>
      <c r="BM59" s="265"/>
      <c r="BN59" s="265"/>
      <c r="BO59" s="265"/>
      <c r="BP59" s="265"/>
      <c r="BQ59" s="265"/>
      <c r="BR59" s="265"/>
      <c r="BS59" s="265"/>
      <c r="BT59" s="265"/>
      <c r="BU59" s="265"/>
      <c r="BV59" s="265"/>
      <c r="BW59" s="31"/>
    </row>
    <row r="60" spans="1:75" s="16" customFormat="1" ht="15.75" customHeight="1" x14ac:dyDescent="0.3">
      <c r="A60" s="188"/>
      <c r="B60" s="188"/>
      <c r="C60" s="188"/>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row>
    <row r="61" spans="1:75" ht="15.75" customHeight="1" x14ac:dyDescent="0.25">
      <c r="A61" s="188"/>
      <c r="B61" s="203" t="s">
        <v>169</v>
      </c>
      <c r="C61" s="203" t="s">
        <v>170</v>
      </c>
      <c r="D61" s="163" t="str">
        <f>D5</f>
        <v>2008K1</v>
      </c>
      <c r="E61" s="163" t="str">
        <f t="shared" ref="E61:BQ61" si="3">E5</f>
        <v>2008K2</v>
      </c>
      <c r="F61" s="163" t="str">
        <f t="shared" si="3"/>
        <v>2008K3</v>
      </c>
      <c r="G61" s="163" t="str">
        <f t="shared" si="3"/>
        <v>2008K4</v>
      </c>
      <c r="H61" s="163" t="str">
        <f t="shared" si="3"/>
        <v>2009K1</v>
      </c>
      <c r="I61" s="163" t="str">
        <f t="shared" si="3"/>
        <v>2009K2</v>
      </c>
      <c r="J61" s="163" t="str">
        <f t="shared" si="3"/>
        <v>2009K3</v>
      </c>
      <c r="K61" s="163" t="str">
        <f t="shared" si="3"/>
        <v>2009K4</v>
      </c>
      <c r="L61" s="163" t="str">
        <f t="shared" si="3"/>
        <v>2010K1</v>
      </c>
      <c r="M61" s="163" t="str">
        <f t="shared" si="3"/>
        <v>2010K2</v>
      </c>
      <c r="N61" s="163" t="str">
        <f t="shared" si="3"/>
        <v>2010K3</v>
      </c>
      <c r="O61" s="163" t="str">
        <f t="shared" si="3"/>
        <v>2010K4</v>
      </c>
      <c r="P61" s="163" t="str">
        <f t="shared" si="3"/>
        <v>2011K1</v>
      </c>
      <c r="Q61" s="163" t="str">
        <f t="shared" si="3"/>
        <v>2011K2</v>
      </c>
      <c r="R61" s="163" t="str">
        <f t="shared" si="3"/>
        <v>2011K3</v>
      </c>
      <c r="S61" s="163" t="str">
        <f t="shared" si="3"/>
        <v>2011K4</v>
      </c>
      <c r="T61" s="163" t="str">
        <f t="shared" si="3"/>
        <v>2012K1</v>
      </c>
      <c r="U61" s="163" t="str">
        <f t="shared" si="3"/>
        <v>2012K2</v>
      </c>
      <c r="V61" s="163" t="str">
        <f t="shared" si="3"/>
        <v>2012K3</v>
      </c>
      <c r="W61" s="163" t="str">
        <f t="shared" si="3"/>
        <v>2012K4</v>
      </c>
      <c r="X61" s="163" t="str">
        <f t="shared" si="3"/>
        <v>2013K1</v>
      </c>
      <c r="Y61" s="163" t="str">
        <f t="shared" si="3"/>
        <v>2013K2</v>
      </c>
      <c r="Z61" s="163" t="str">
        <f t="shared" si="3"/>
        <v>2013K3</v>
      </c>
      <c r="AA61" s="163" t="str">
        <f t="shared" si="3"/>
        <v>2013K4</v>
      </c>
      <c r="AB61" s="163" t="str">
        <f t="shared" si="3"/>
        <v>2014K1</v>
      </c>
      <c r="AC61" s="163" t="str">
        <f t="shared" si="3"/>
        <v>2014K2</v>
      </c>
      <c r="AD61" s="163" t="str">
        <f t="shared" si="3"/>
        <v>2014K3</v>
      </c>
      <c r="AE61" s="163" t="str">
        <f t="shared" si="3"/>
        <v>2014K4</v>
      </c>
      <c r="AF61" s="163" t="str">
        <f t="shared" si="3"/>
        <v>2015K1</v>
      </c>
      <c r="AG61" s="163" t="str">
        <f t="shared" si="3"/>
        <v>2015K2</v>
      </c>
      <c r="AH61" s="163" t="str">
        <f t="shared" si="3"/>
        <v>2015K3</v>
      </c>
      <c r="AI61" s="163" t="str">
        <f t="shared" si="3"/>
        <v>2015K4</v>
      </c>
      <c r="AJ61" s="163" t="str">
        <f t="shared" si="3"/>
        <v>2016K1</v>
      </c>
      <c r="AK61" s="163" t="str">
        <f t="shared" si="3"/>
        <v>2016K2</v>
      </c>
      <c r="AL61" s="163" t="str">
        <f t="shared" si="3"/>
        <v>2016K3</v>
      </c>
      <c r="AM61" s="163" t="str">
        <f t="shared" si="3"/>
        <v>2016K4</v>
      </c>
      <c r="AN61" s="163" t="str">
        <f t="shared" si="3"/>
        <v>2017K1</v>
      </c>
      <c r="AO61" s="163" t="str">
        <f t="shared" si="3"/>
        <v>2017K2</v>
      </c>
      <c r="AP61" s="163" t="str">
        <f t="shared" si="3"/>
        <v>2017K3</v>
      </c>
      <c r="AQ61" s="163" t="str">
        <f t="shared" si="3"/>
        <v>2017K4</v>
      </c>
      <c r="AR61" s="163" t="str">
        <f t="shared" si="3"/>
        <v>2018K1</v>
      </c>
      <c r="AS61" s="163" t="str">
        <f t="shared" si="3"/>
        <v>2018K2</v>
      </c>
      <c r="AT61" s="163" t="str">
        <f t="shared" si="3"/>
        <v>2018K3</v>
      </c>
      <c r="AU61" s="163" t="str">
        <f t="shared" si="3"/>
        <v>2018K4</v>
      </c>
      <c r="AV61" s="163" t="str">
        <f t="shared" si="3"/>
        <v>2019K1</v>
      </c>
      <c r="AW61" s="163" t="str">
        <f t="shared" si="3"/>
        <v>2019K2</v>
      </c>
      <c r="AX61" s="163" t="str">
        <f t="shared" si="3"/>
        <v>2019K3</v>
      </c>
      <c r="AY61" s="163" t="str">
        <f t="shared" ref="AY61" si="4">AY5</f>
        <v>2019K4</v>
      </c>
      <c r="AZ61" s="163" t="str">
        <f t="shared" si="3"/>
        <v>2020K1</v>
      </c>
      <c r="BA61" s="163" t="str">
        <f t="shared" si="3"/>
        <v>2020K2</v>
      </c>
      <c r="BB61" s="163" t="str">
        <f t="shared" si="3"/>
        <v>2020K3</v>
      </c>
      <c r="BC61" s="163" t="str">
        <f t="shared" si="3"/>
        <v>2020K4</v>
      </c>
      <c r="BD61" s="163" t="str">
        <f t="shared" si="3"/>
        <v>2021K1</v>
      </c>
      <c r="BE61" s="163" t="str">
        <f t="shared" si="3"/>
        <v>2021K2</v>
      </c>
      <c r="BF61" s="163" t="str">
        <f t="shared" si="3"/>
        <v>2021K3</v>
      </c>
      <c r="BG61" s="163" t="str">
        <f t="shared" si="3"/>
        <v>2021K4</v>
      </c>
      <c r="BH61" s="163" t="str">
        <f t="shared" si="3"/>
        <v>2022K1</v>
      </c>
      <c r="BI61" s="163" t="str">
        <f t="shared" si="3"/>
        <v>2022K2</v>
      </c>
      <c r="BJ61" s="163" t="str">
        <f t="shared" si="3"/>
        <v>2022K4</v>
      </c>
      <c r="BK61" s="163" t="str">
        <f t="shared" si="3"/>
        <v>2023K1</v>
      </c>
      <c r="BL61" s="163" t="str">
        <f t="shared" si="3"/>
        <v>2023K2</v>
      </c>
      <c r="BM61" s="163" t="str">
        <f t="shared" si="3"/>
        <v>2023K3</v>
      </c>
      <c r="BN61" s="163" t="str">
        <f t="shared" si="3"/>
        <v>2023K4</v>
      </c>
      <c r="BO61" s="163" t="str">
        <f t="shared" si="3"/>
        <v>2024K1</v>
      </c>
      <c r="BP61" s="163" t="str">
        <f t="shared" si="3"/>
        <v>2024K2</v>
      </c>
      <c r="BQ61" s="163" t="str">
        <f t="shared" si="3"/>
        <v>2024K3</v>
      </c>
      <c r="BR61" s="163" t="str">
        <f t="shared" ref="BR61:BV61" si="5">BR5</f>
        <v>2024K4</v>
      </c>
      <c r="BS61" s="163" t="str">
        <f t="shared" si="5"/>
        <v>2025K1</v>
      </c>
      <c r="BT61" s="163" t="str">
        <f t="shared" si="5"/>
        <v>2025K2</v>
      </c>
      <c r="BU61" s="163" t="str">
        <f t="shared" si="5"/>
        <v>2025K3</v>
      </c>
      <c r="BV61" s="163" t="str">
        <f t="shared" si="5"/>
        <v>2025K4</v>
      </c>
      <c r="BW61" s="268"/>
    </row>
    <row r="62" spans="1:75" ht="15.75" customHeight="1" x14ac:dyDescent="0.25">
      <c r="A62" s="188"/>
      <c r="B62" s="116" t="s">
        <v>86</v>
      </c>
      <c r="C62" s="116" t="s">
        <v>25</v>
      </c>
      <c r="D62" s="223">
        <f>('1 Utsläpp'!D43/'1 Utsläpp'!$D43)*100</f>
        <v>100</v>
      </c>
      <c r="E62" s="223">
        <f>('1 Utsläpp'!E43/'1 Utsläpp'!$D43)*100</f>
        <v>95.711884779069024</v>
      </c>
      <c r="F62" s="223">
        <f>('1 Utsläpp'!F43/'1 Utsläpp'!$D43)*100</f>
        <v>92.801137673918049</v>
      </c>
      <c r="G62" s="223">
        <f>('1 Utsläpp'!G43/'1 Utsläpp'!$D43)*100</f>
        <v>104.05261392462562</v>
      </c>
      <c r="H62" s="223">
        <f>('1 Utsläpp'!H43/'1 Utsläpp'!$D43)*100</f>
        <v>95.090054204897768</v>
      </c>
      <c r="I62" s="223">
        <f>('1 Utsläpp'!I43/'1 Utsläpp'!$D43)*100</f>
        <v>87.172691633065213</v>
      </c>
      <c r="J62" s="223">
        <f>('1 Utsläpp'!J43/'1 Utsläpp'!$D43)*100</f>
        <v>81.689191864839486</v>
      </c>
      <c r="K62" s="223">
        <f>('1 Utsläpp'!K43/'1 Utsläpp'!$D43)*100</f>
        <v>96.973074584728039</v>
      </c>
      <c r="L62" s="223">
        <f>('1 Utsläpp'!L43/'1 Utsläpp'!$D43)*100</f>
        <v>109.06685814249808</v>
      </c>
      <c r="M62" s="223">
        <f>('1 Utsläpp'!M43/'1 Utsläpp'!$D43)*100</f>
        <v>93.945974465230364</v>
      </c>
      <c r="N62" s="223">
        <f>('1 Utsläpp'!N43/'1 Utsläpp'!$D43)*100</f>
        <v>87.711013587329973</v>
      </c>
      <c r="O62" s="223">
        <f>('1 Utsläpp'!O43/'1 Utsläpp'!$D43)*100</f>
        <v>105.91653330910769</v>
      </c>
      <c r="P62" s="223">
        <f>('1 Utsläpp'!P43/'1 Utsläpp'!$D43)*100</f>
        <v>101.57868561858108</v>
      </c>
      <c r="Q62" s="223">
        <f>('1 Utsläpp'!Q43/'1 Utsläpp'!$D43)*100</f>
        <v>89.572778286361185</v>
      </c>
      <c r="R62" s="223">
        <f>('1 Utsläpp'!R43/'1 Utsläpp'!$D43)*100</f>
        <v>84.063422292725079</v>
      </c>
      <c r="S62" s="223">
        <f>('1 Utsläpp'!S43/'1 Utsläpp'!$D43)*100</f>
        <v>90.618616016417533</v>
      </c>
      <c r="T62" s="223">
        <f>('1 Utsläpp'!T43/'1 Utsläpp'!$D43)*100</f>
        <v>93.488424098002071</v>
      </c>
      <c r="U62" s="223">
        <f>('1 Utsläpp'!U43/'1 Utsläpp'!$D43)*100</f>
        <v>83.274923887192315</v>
      </c>
      <c r="V62" s="223">
        <f>('1 Utsläpp'!V43/'1 Utsläpp'!$D43)*100</f>
        <v>78.543700515028064</v>
      </c>
      <c r="W62" s="223">
        <f>('1 Utsläpp'!W43/'1 Utsläpp'!$D43)*100</f>
        <v>89.934648972622682</v>
      </c>
      <c r="X62" s="223">
        <f>('1 Utsläpp'!X43/'1 Utsläpp'!$D43)*100</f>
        <v>90.673880786495118</v>
      </c>
      <c r="Y62" s="223">
        <f>('1 Utsläpp'!Y43/'1 Utsläpp'!$D43)*100</f>
        <v>82.795127848552397</v>
      </c>
      <c r="Z62" s="223">
        <f>('1 Utsläpp'!Z43/'1 Utsläpp'!$D43)*100</f>
        <v>78.721258243127707</v>
      </c>
      <c r="AA62" s="223">
        <f>('1 Utsläpp'!AA43/'1 Utsläpp'!$D43)*100</f>
        <v>83.790883700561608</v>
      </c>
      <c r="AB62" s="223">
        <f>('1 Utsläpp'!AB43/'1 Utsläpp'!$D43)*100</f>
        <v>83.605231343335731</v>
      </c>
      <c r="AC62" s="223">
        <f>('1 Utsläpp'!AC43/'1 Utsläpp'!$D43)*100</f>
        <v>80.509763636829518</v>
      </c>
      <c r="AD62" s="223">
        <f>('1 Utsläpp'!AD43/'1 Utsläpp'!$D43)*100</f>
        <v>78.6033911254912</v>
      </c>
      <c r="AE62" s="223">
        <f>('1 Utsläpp'!AE43/'1 Utsläpp'!$D43)*100</f>
        <v>84.192645185035062</v>
      </c>
      <c r="AF62" s="223">
        <f>('1 Utsläpp'!AF43/'1 Utsläpp'!$D43)*100</f>
        <v>86.466770091568307</v>
      </c>
      <c r="AG62" s="223">
        <f>('1 Utsläpp'!AG43/'1 Utsläpp'!$D43)*100</f>
        <v>82.584318082819124</v>
      </c>
      <c r="AH62" s="223">
        <f>('1 Utsläpp'!AH43/'1 Utsläpp'!$D43)*100</f>
        <v>78.029196570206636</v>
      </c>
      <c r="AI62" s="223">
        <f>('1 Utsläpp'!AI43/'1 Utsläpp'!$D43)*100</f>
        <v>83.625089390328839</v>
      </c>
      <c r="AJ62" s="223">
        <f>('1 Utsläpp'!AJ43/'1 Utsläpp'!$D43)*100</f>
        <v>87.442959070293995</v>
      </c>
      <c r="AK62" s="223">
        <f>('1 Utsläpp'!AK43/'1 Utsläpp'!$D43)*100</f>
        <v>81.039758023000388</v>
      </c>
      <c r="AL62" s="223">
        <f>('1 Utsläpp'!AL43/'1 Utsläpp'!$D43)*100</f>
        <v>80.295983899258545</v>
      </c>
      <c r="AM62" s="223">
        <f>('1 Utsläpp'!AM43/'1 Utsläpp'!$D43)*100</f>
        <v>87.293237548829822</v>
      </c>
      <c r="AN62" s="223">
        <f>('1 Utsläpp'!AN43/'1 Utsläpp'!$D43)*100</f>
        <v>83.715527944523245</v>
      </c>
      <c r="AO62" s="223">
        <f>('1 Utsläpp'!AO43/'1 Utsläpp'!$D43)*100</f>
        <v>80.687088425961505</v>
      </c>
      <c r="AP62" s="223">
        <f>('1 Utsläpp'!AP43/'1 Utsläpp'!$D43)*100</f>
        <v>79.440282601555552</v>
      </c>
      <c r="AQ62" s="223">
        <f>('1 Utsläpp'!AQ43/'1 Utsläpp'!$D43)*100</f>
        <v>84.373755232391559</v>
      </c>
      <c r="AR62" s="223">
        <f>('1 Utsläpp'!AR43/'1 Utsläpp'!$D43)*100</f>
        <v>83.168412544229284</v>
      </c>
      <c r="AS62" s="223">
        <f>('1 Utsläpp'!AS43/'1 Utsläpp'!$D43)*100</f>
        <v>79.249214413331558</v>
      </c>
      <c r="AT62" s="223">
        <f>('1 Utsläpp'!AT43/'1 Utsläpp'!$D43)*100</f>
        <v>77.49040873800655</v>
      </c>
      <c r="AU62" s="223">
        <f>('1 Utsläpp'!AU43/'1 Utsläpp'!$D43)*100</f>
        <v>82.710454533807592</v>
      </c>
      <c r="AV62" s="223">
        <f>('1 Utsläpp'!AV43/'1 Utsläpp'!$D43)*100</f>
        <v>81.378742455689178</v>
      </c>
      <c r="AW62" s="223">
        <f>('1 Utsläpp'!AW43/'1 Utsläpp'!$D43)*100</f>
        <v>77.482197639396503</v>
      </c>
      <c r="AX62" s="223">
        <f>('1 Utsläpp'!AX43/'1 Utsläpp'!$D43)*100</f>
        <v>77.664588851075123</v>
      </c>
      <c r="AY62" s="223">
        <f>('1 Utsläpp'!AY43/'1 Utsläpp'!$D43)*100</f>
        <v>78.689229135074314</v>
      </c>
      <c r="AZ62" s="223">
        <f>('1 Utsläpp'!AZ43/'1 Utsläpp'!$D43)*100</f>
        <v>77.644148456662862</v>
      </c>
      <c r="BA62" s="223">
        <f>('1 Utsläpp'!BA43/'1 Utsläpp'!$D43)*100</f>
        <v>67.367812959326528</v>
      </c>
      <c r="BB62" s="223">
        <f>('1 Utsläpp'!BB43/'1 Utsläpp'!$D43)*100</f>
        <v>67.214946761798927</v>
      </c>
      <c r="BC62" s="223">
        <f>('1 Utsläpp'!BC43/'1 Utsläpp'!$D43)*100</f>
        <v>70.74123508899433</v>
      </c>
      <c r="BD62" s="223">
        <f>('1 Utsläpp'!BD43/'1 Utsläpp'!$D43)*100</f>
        <v>72.313806059674306</v>
      </c>
      <c r="BE62" s="223">
        <f>('1 Utsläpp'!BE43/'1 Utsläpp'!$D43)*100</f>
        <v>74.220702683689836</v>
      </c>
      <c r="BF62" s="223">
        <f>('1 Utsläpp'!BF43/'1 Utsläpp'!$D43)*100</f>
        <v>71.499218489763493</v>
      </c>
      <c r="BG62" s="223">
        <f>('1 Utsläpp'!BG43/'1 Utsläpp'!$D43)*100</f>
        <v>76.751759271553254</v>
      </c>
      <c r="BH62" s="223">
        <f>('1 Utsläpp'!BH43/'1 Utsläpp'!$D43)*100</f>
        <v>73.439541855638396</v>
      </c>
      <c r="BI62" s="223">
        <f>('1 Utsläpp'!BI43/'1 Utsläpp'!$D43)*100</f>
        <v>67.982597129726031</v>
      </c>
      <c r="BJ62" s="223">
        <f>('1 Utsläpp'!BK43/'1 Utsläpp'!$D43)*100</f>
        <v>76.145826781924868</v>
      </c>
      <c r="BK62" s="223">
        <f>('1 Utsläpp'!BL43/'1 Utsläpp'!$D43)*100</f>
        <v>71.469868179838187</v>
      </c>
      <c r="BL62" s="223">
        <f>('1 Utsläpp'!BM43/'1 Utsläpp'!$D43)*100</f>
        <v>71.689005513665364</v>
      </c>
      <c r="BM62" s="223">
        <f>('1 Utsläpp'!BN43/'1 Utsläpp'!$D43)*100</f>
        <v>68.944169188230987</v>
      </c>
      <c r="BN62" s="223">
        <f>('1 Utsläpp'!BO43/'1 Utsläpp'!$D43)*100</f>
        <v>70.847513492989705</v>
      </c>
      <c r="BO62" s="223">
        <f>('1 Utsläpp'!BP43/'1 Utsläpp'!$D43)*100</f>
        <v>77.682641621068854</v>
      </c>
      <c r="BP62" s="223">
        <f>('1 Utsläpp'!BQ43/'1 Utsläpp'!$D43)*100</f>
        <v>76.890183253085851</v>
      </c>
      <c r="BQ62" s="223">
        <f>('1 Utsläpp'!BR43/'1 Utsläpp'!$D43)*100</f>
        <v>74.719890891387536</v>
      </c>
      <c r="BR62" s="223">
        <f>('1 Utsläpp'!BS43/'1 Utsläpp'!$D43)*100</f>
        <v>74.1458128055868</v>
      </c>
      <c r="BS62" s="223">
        <f>('1 Utsläpp'!BT43/'1 Utsläpp'!$D43)*100</f>
        <v>74.862740713305698</v>
      </c>
      <c r="BT62" s="223">
        <f>('1 Utsläpp'!BU43/'1 Utsläpp'!$D43)*100</f>
        <v>74.940542328504506</v>
      </c>
      <c r="BU62" s="223">
        <f>('1 Utsläpp'!BV43/'1 Utsläpp'!$D43)*100</f>
        <v>73.145980521643523</v>
      </c>
      <c r="BV62" s="223">
        <f>('1 Utsläpp'!BW43/'1 Utsläpp'!$D43)*100</f>
        <v>75.171151906488973</v>
      </c>
      <c r="BW62" s="268"/>
    </row>
    <row r="63" spans="1:75" ht="15.75" customHeight="1" x14ac:dyDescent="0.25">
      <c r="A63" s="188"/>
      <c r="B63" s="116" t="s">
        <v>168</v>
      </c>
      <c r="C63" s="116" t="s">
        <v>334</v>
      </c>
      <c r="D63" s="224">
        <f>('6 FV (kvartal)'!D43/'6 FV (kvartal)'!$D43)*100</f>
        <v>100</v>
      </c>
      <c r="E63" s="224">
        <f>('6 FV (kvartal)'!E43/'6 FV (kvartal)'!$D43)*100</f>
        <v>105.58885858445942</v>
      </c>
      <c r="F63" s="224">
        <f>('6 FV (kvartal)'!F43/'6 FV (kvartal)'!$D43)*100</f>
        <v>93.860009457529486</v>
      </c>
      <c r="G63" s="224">
        <f>('6 FV (kvartal)'!G43/'6 FV (kvartal)'!$D43)*100</f>
        <v>102.50202604482614</v>
      </c>
      <c r="H63" s="224">
        <f>('6 FV (kvartal)'!H43/'6 FV (kvartal)'!$D43)*100</f>
        <v>93.638139637079249</v>
      </c>
      <c r="I63" s="224">
        <f>('6 FV (kvartal)'!I43/'6 FV (kvartal)'!$D43)*100</f>
        <v>99.011258281308955</v>
      </c>
      <c r="J63" s="224">
        <f>('6 FV (kvartal)'!J43/'6 FV (kvartal)'!$D43)*100</f>
        <v>89.749407312230616</v>
      </c>
      <c r="K63" s="224">
        <f>('6 FV (kvartal)'!K43/'6 FV (kvartal)'!$D43)*100</f>
        <v>102.4466182963391</v>
      </c>
      <c r="L63" s="224">
        <f>('6 FV (kvartal)'!L43/'6 FV (kvartal)'!$D43)*100</f>
        <v>95.693639731813761</v>
      </c>
      <c r="M63" s="224">
        <f>('6 FV (kvartal)'!M43/'6 FV (kvartal)'!$D43)*100</f>
        <v>104.63355257606226</v>
      </c>
      <c r="N63" s="224">
        <f>('6 FV (kvartal)'!N43/'6 FV (kvartal)'!$D43)*100</f>
        <v>96.157998060728801</v>
      </c>
      <c r="O63" s="224">
        <f>('6 FV (kvartal)'!O43/'6 FV (kvartal)'!$D43)*100</f>
        <v>110.49180745488965</v>
      </c>
      <c r="P63" s="224">
        <f>('6 FV (kvartal)'!P43/'6 FV (kvartal)'!$D43)*100</f>
        <v>102.39144937435418</v>
      </c>
      <c r="Q63" s="224">
        <f>('6 FV (kvartal)'!Q43/'6 FV (kvartal)'!$D43)*100</f>
        <v>108.37580464628999</v>
      </c>
      <c r="R63" s="224">
        <f>('6 FV (kvartal)'!R43/'6 FV (kvartal)'!$D43)*100</f>
        <v>99.368224293113357</v>
      </c>
      <c r="S63" s="224">
        <f>('6 FV (kvartal)'!S43/'6 FV (kvartal)'!$D43)*100</f>
        <v>109.7178503704199</v>
      </c>
      <c r="T63" s="224">
        <f>('6 FV (kvartal)'!T43/'6 FV (kvartal)'!$D43)*100</f>
        <v>102.57518656330255</v>
      </c>
      <c r="U63" s="224">
        <f>('6 FV (kvartal)'!U43/'6 FV (kvartal)'!$D43)*100</f>
        <v>107.47256281535049</v>
      </c>
      <c r="V63" s="224">
        <f>('6 FV (kvartal)'!V43/'6 FV (kvartal)'!$D43)*100</f>
        <v>98.293345815998507</v>
      </c>
      <c r="W63" s="224">
        <f>('6 FV (kvartal)'!W43/'6 FV (kvartal)'!$D43)*100</f>
        <v>109.77230281289853</v>
      </c>
      <c r="X63" s="224">
        <f>('6 FV (kvartal)'!X43/'6 FV (kvartal)'!$D43)*100</f>
        <v>102.17244547192912</v>
      </c>
      <c r="Y63" s="224">
        <f>('6 FV (kvartal)'!Y43/'6 FV (kvartal)'!$D43)*100</f>
        <v>108.60444121763304</v>
      </c>
      <c r="Z63" s="224">
        <f>('6 FV (kvartal)'!Z43/'6 FV (kvartal)'!$D43)*100</f>
        <v>99.320697819195601</v>
      </c>
      <c r="AA63" s="224">
        <f>('6 FV (kvartal)'!AA43/'6 FV (kvartal)'!$D43)*100</f>
        <v>112.77252094110379</v>
      </c>
      <c r="AB63" s="224">
        <f>('6 FV (kvartal)'!AB43/'6 FV (kvartal)'!$D43)*100</f>
        <v>104.5146169780168</v>
      </c>
      <c r="AC63" s="224">
        <f>('6 FV (kvartal)'!AC43/'6 FV (kvartal)'!$D43)*100</f>
        <v>110.99278584745993</v>
      </c>
      <c r="AD63" s="224">
        <f>('6 FV (kvartal)'!AD43/'6 FV (kvartal)'!$D43)*100</f>
        <v>101.77877978763547</v>
      </c>
      <c r="AE63" s="224">
        <f>('6 FV (kvartal)'!AE43/'6 FV (kvartal)'!$D43)*100</f>
        <v>115.29214053825126</v>
      </c>
      <c r="AF63" s="224">
        <f>('6 FV (kvartal)'!AF43/'6 FV (kvartal)'!$D43)*100</f>
        <v>107.48959910583358</v>
      </c>
      <c r="AG63" s="224">
        <f>('6 FV (kvartal)'!AG43/'6 FV (kvartal)'!$D43)*100</f>
        <v>117.01288548587661</v>
      </c>
      <c r="AH63" s="224">
        <f>('6 FV (kvartal)'!AH43/'6 FV (kvartal)'!$D43)*100</f>
        <v>105.62651356295704</v>
      </c>
      <c r="AI63" s="224">
        <f>('6 FV (kvartal)'!AI43/'6 FV (kvartal)'!$D43)*100</f>
        <v>121.43189225421966</v>
      </c>
      <c r="AJ63" s="224">
        <f>('6 FV (kvartal)'!AJ43/'6 FV (kvartal)'!$D43)*100</f>
        <v>110.05228708219295</v>
      </c>
      <c r="AK63" s="224">
        <f>('6 FV (kvartal)'!AK43/'6 FV (kvartal)'!$D43)*100</f>
        <v>119.84958706897788</v>
      </c>
      <c r="AL63" s="224">
        <f>('6 FV (kvartal)'!AL43/'6 FV (kvartal)'!$D43)*100</f>
        <v>107.46404467010895</v>
      </c>
      <c r="AM63" s="224">
        <f>('6 FV (kvartal)'!AM43/'6 FV (kvartal)'!$D43)*100</f>
        <v>123.81856509853186</v>
      </c>
      <c r="AN63" s="224">
        <f>('6 FV (kvartal)'!AN43/'6 FV (kvartal)'!$D43)*100</f>
        <v>114.80955178634262</v>
      </c>
      <c r="AO63" s="224">
        <f>('6 FV (kvartal)'!AO43/'6 FV (kvartal)'!$D43)*100</f>
        <v>120.2415013589228</v>
      </c>
      <c r="AP63" s="224">
        <f>('6 FV (kvartal)'!AP43/'6 FV (kvartal)'!$D43)*100</f>
        <v>108.98449379130703</v>
      </c>
      <c r="AQ63" s="224">
        <f>('6 FV (kvartal)'!AQ43/'6 FV (kvartal)'!$D43)*100</f>
        <v>125.83227055539898</v>
      </c>
      <c r="AR63" s="224">
        <f>('6 FV (kvartal)'!AR43/'6 FV (kvartal)'!$D43)*100</f>
        <v>116.23654013638584</v>
      </c>
      <c r="AS63" s="224">
        <f>('6 FV (kvartal)'!AS43/'6 FV (kvartal)'!$D43)*100</f>
        <v>123.19084944218091</v>
      </c>
      <c r="AT63" s="224">
        <f>('6 FV (kvartal)'!AT43/'6 FV (kvartal)'!$D43)*100</f>
        <v>110.59306989177975</v>
      </c>
      <c r="AU63" s="224">
        <f>('6 FV (kvartal)'!AU43/'6 FV (kvartal)'!$D43)*100</f>
        <v>128.16520743673885</v>
      </c>
      <c r="AV63" s="224">
        <f>('6 FV (kvartal)'!AV43/'6 FV (kvartal)'!$D43)*100</f>
        <v>118.64542384539327</v>
      </c>
      <c r="AW63" s="224">
        <f>('6 FV (kvartal)'!AW43/'6 FV (kvartal)'!$D43)*100</f>
        <v>125.81292560872895</v>
      </c>
      <c r="AX63" s="224">
        <f>('6 FV (kvartal)'!AX43/'6 FV (kvartal)'!$D43)*100</f>
        <v>114.0769912955701</v>
      </c>
      <c r="AY63" s="224">
        <f>('6 FV (kvartal)'!AY43/'6 FV (kvartal)'!$D43)*100</f>
        <v>132.12248296768996</v>
      </c>
      <c r="AZ63" s="224">
        <f>('6 FV (kvartal)'!AY43/'6 FV (kvartal)'!$D43)*100</f>
        <v>132.12248296768996</v>
      </c>
      <c r="BA63" s="224">
        <f>('6 FV (kvartal)'!AZ43/'6 FV (kvartal)'!$D43)*100</f>
        <v>121.99671693168447</v>
      </c>
      <c r="BB63" s="224">
        <f>('6 FV (kvartal)'!BA43/'6 FV (kvartal)'!$D43)*100</f>
        <v>116.80757430290525</v>
      </c>
      <c r="BC63" s="224">
        <f>('6 FV (kvartal)'!BB43/'6 FV (kvartal)'!$D43)*100</f>
        <v>112.24145040926901</v>
      </c>
      <c r="BD63" s="224">
        <f>('6 FV (kvartal)'!BD43/'6 FV (kvartal)'!$D43)*100</f>
        <v>122.16779631602159</v>
      </c>
      <c r="BE63" s="224">
        <f>('6 FV (kvartal)'!BE43/'6 FV (kvartal)'!$D43)*100</f>
        <v>129.9134174321056</v>
      </c>
      <c r="BF63" s="224">
        <f>('6 FV (kvartal)'!BF43/'6 FV (kvartal)'!$D43)*100</f>
        <v>116.98828635616036</v>
      </c>
      <c r="BG63" s="224">
        <f>('6 FV (kvartal)'!BG43/'6 FV (kvartal)'!$D43)*100</f>
        <v>137.24531143771964</v>
      </c>
      <c r="BH63" s="224">
        <f>('6 FV (kvartal)'!BI43/'6 FV (kvartal)'!$D43)*100</f>
        <v>132.39530244192136</v>
      </c>
      <c r="BI63" s="224">
        <f>('6 FV (kvartal)'!BJ43/'6 FV (kvartal)'!$D43)*100</f>
        <v>119.61569631458863</v>
      </c>
      <c r="BJ63" s="224">
        <f>('6 FV (kvartal)'!BK43/'6 FV (kvartal)'!$D43)*100</f>
        <v>135.73887347131136</v>
      </c>
      <c r="BK63" s="224">
        <f>('6 FV (kvartal)'!BL43/'6 FV (kvartal)'!$D43)*100</f>
        <v>126.52088696978527</v>
      </c>
      <c r="BL63" s="224">
        <f>('6 FV (kvartal)'!BM43/'6 FV (kvartal)'!$D43)*100</f>
        <v>129.88905712889147</v>
      </c>
      <c r="BM63" s="224">
        <f>('6 FV (kvartal)'!BN43/'6 FV (kvartal)'!$D43)*100</f>
        <v>119.94440119031128</v>
      </c>
      <c r="BN63" s="224">
        <f>('6 FV (kvartal)'!BO43/'6 FV (kvartal)'!$D43)*100</f>
        <v>135.27085313603081</v>
      </c>
      <c r="BO63" s="224">
        <f>('6 FV (kvartal)'!BP43/'6 FV (kvartal)'!$D43)*100</f>
        <v>128.15756498867165</v>
      </c>
      <c r="BP63" s="224">
        <f>('6 FV (kvartal)'!BQ43/'6 FV (kvartal)'!$D43)*100</f>
        <v>132.41608034760401</v>
      </c>
      <c r="BQ63" s="224">
        <f>('6 FV (kvartal)'!BR43/'6 FV (kvartal)'!$D43)*100</f>
        <v>121.36669261914656</v>
      </c>
      <c r="BR63" s="224">
        <f>('6 FV (kvartal)'!BS43/'6 FV (kvartal)'!$D43)*100</f>
        <v>139.86706916893155</v>
      </c>
      <c r="BS63" s="224">
        <f>('6 FV (kvartal)'!BT43/'6 FV (kvartal)'!$D43)*100</f>
        <v>127.54003926307695</v>
      </c>
      <c r="BT63" s="224">
        <f>('6 FV (kvartal)'!BU43/'6 FV (kvartal)'!$D43)*100</f>
        <v>135.34600387535804</v>
      </c>
      <c r="BU63" s="224">
        <f>('6 FV (kvartal)'!BV43/'6 FV (kvartal)'!$D43)*100</f>
        <v>124.10030076217498</v>
      </c>
      <c r="BV63" s="224">
        <f>('6 FV (kvartal)'!BW43/'6 FV (kvartal)'!$D43)*100</f>
        <v>142.69198864459591</v>
      </c>
      <c r="BW63" s="268"/>
    </row>
    <row r="64" spans="1:75" ht="15.75" customHeight="1" x14ac:dyDescent="0.25">
      <c r="A64" s="188"/>
      <c r="B64" s="191" t="s">
        <v>216</v>
      </c>
      <c r="C64" s="191" t="s">
        <v>335</v>
      </c>
      <c r="D64" s="225">
        <f t="shared" ref="D64:BP64" si="6">(D43/$D43)*100</f>
        <v>100</v>
      </c>
      <c r="E64" s="225">
        <f t="shared" si="6"/>
        <v>90.645818187825299</v>
      </c>
      <c r="F64" s="225">
        <f t="shared" si="6"/>
        <v>98.871860561562656</v>
      </c>
      <c r="G64" s="225">
        <f t="shared" si="6"/>
        <v>101.51273876198444</v>
      </c>
      <c r="H64" s="225">
        <f t="shared" si="6"/>
        <v>101.55055896394978</v>
      </c>
      <c r="I64" s="225">
        <f t="shared" si="6"/>
        <v>88.043211596596208</v>
      </c>
      <c r="J64" s="225">
        <f t="shared" si="6"/>
        <v>91.019199247355118</v>
      </c>
      <c r="K64" s="225">
        <f t="shared" si="6"/>
        <v>94.65717482662221</v>
      </c>
      <c r="L64" s="225">
        <f t="shared" si="6"/>
        <v>113.97503370983009</v>
      </c>
      <c r="M64" s="225">
        <f t="shared" si="6"/>
        <v>89.785706546604487</v>
      </c>
      <c r="N64" s="225">
        <f t="shared" si="6"/>
        <v>91.215515460228175</v>
      </c>
      <c r="O64" s="225">
        <f t="shared" si="6"/>
        <v>95.859173407358824</v>
      </c>
      <c r="P64" s="225">
        <f t="shared" si="6"/>
        <v>99.206219112299578</v>
      </c>
      <c r="Q64" s="225">
        <f t="shared" si="6"/>
        <v>82.650162163688748</v>
      </c>
      <c r="R64" s="225">
        <f t="shared" si="6"/>
        <v>84.59789121797867</v>
      </c>
      <c r="S64" s="225">
        <f t="shared" si="6"/>
        <v>82.592409266567685</v>
      </c>
      <c r="T64" s="225">
        <f t="shared" si="6"/>
        <v>91.141363940203291</v>
      </c>
      <c r="U64" s="225">
        <f t="shared" si="6"/>
        <v>77.484821898466933</v>
      </c>
      <c r="V64" s="225">
        <f t="shared" si="6"/>
        <v>79.907444255747436</v>
      </c>
      <c r="W64" s="225">
        <f t="shared" si="6"/>
        <v>81.928361406348415</v>
      </c>
      <c r="X64" s="225">
        <f t="shared" si="6"/>
        <v>88.745923979481219</v>
      </c>
      <c r="Y64" s="225">
        <f t="shared" si="6"/>
        <v>76.235489930507342</v>
      </c>
      <c r="Z64" s="225">
        <f t="shared" si="6"/>
        <v>79.259670916159592</v>
      </c>
      <c r="AA64" s="225">
        <f t="shared" si="6"/>
        <v>74.300798635442376</v>
      </c>
      <c r="AB64" s="225">
        <f t="shared" si="6"/>
        <v>79.993816904023035</v>
      </c>
      <c r="AC64" s="225">
        <f t="shared" si="6"/>
        <v>72.536032880079276</v>
      </c>
      <c r="AD64" s="225">
        <f t="shared" si="6"/>
        <v>77.229645796009322</v>
      </c>
      <c r="AE64" s="225">
        <f t="shared" si="6"/>
        <v>73.025485338353931</v>
      </c>
      <c r="AF64" s="225">
        <f t="shared" si="6"/>
        <v>80.441987700069177</v>
      </c>
      <c r="AG64" s="225">
        <f t="shared" si="6"/>
        <v>70.577114426245828</v>
      </c>
      <c r="AH64" s="225">
        <f t="shared" si="6"/>
        <v>73.872737003383676</v>
      </c>
      <c r="AI64" s="225">
        <f t="shared" si="6"/>
        <v>68.865837333126905</v>
      </c>
      <c r="AJ64" s="225">
        <f t="shared" si="6"/>
        <v>79.455830849736827</v>
      </c>
      <c r="AK64" s="225">
        <f t="shared" si="6"/>
        <v>67.617886723597138</v>
      </c>
      <c r="AL64" s="225">
        <f t="shared" si="6"/>
        <v>74.718929615714373</v>
      </c>
      <c r="AM64" s="225">
        <f t="shared" si="6"/>
        <v>70.50092809536595</v>
      </c>
      <c r="AN64" s="225">
        <f t="shared" si="6"/>
        <v>72.916866795469701</v>
      </c>
      <c r="AO64" s="225">
        <f t="shared" si="6"/>
        <v>67.104192407835356</v>
      </c>
      <c r="AP64" s="225">
        <f t="shared" si="6"/>
        <v>72.891362649878175</v>
      </c>
      <c r="AQ64" s="225">
        <f t="shared" si="6"/>
        <v>67.052557233515969</v>
      </c>
      <c r="AR64" s="225">
        <f t="shared" si="6"/>
        <v>71.551004913466826</v>
      </c>
      <c r="AS64" s="225">
        <f t="shared" si="6"/>
        <v>64.330439129350154</v>
      </c>
      <c r="AT64" s="225">
        <f t="shared" si="6"/>
        <v>70.06805111191359</v>
      </c>
      <c r="AU64" s="225">
        <f t="shared" si="6"/>
        <v>64.534249339574259</v>
      </c>
      <c r="AV64" s="225">
        <f t="shared" si="6"/>
        <v>68.589870403879843</v>
      </c>
      <c r="AW64" s="225">
        <f t="shared" si="6"/>
        <v>61.585244333608237</v>
      </c>
      <c r="AX64" s="225">
        <f t="shared" si="6"/>
        <v>68.080853087936461</v>
      </c>
      <c r="AY64" s="225">
        <f t="shared" ref="AY64" si="7">(AY43/$D43)*100</f>
        <v>59.55778862732808</v>
      </c>
      <c r="AZ64" s="225">
        <f t="shared" si="6"/>
        <v>58.766794804825494</v>
      </c>
      <c r="BA64" s="225">
        <f t="shared" si="6"/>
        <v>55.221004838229412</v>
      </c>
      <c r="BB64" s="225">
        <f t="shared" si="6"/>
        <v>57.543311863918376</v>
      </c>
      <c r="BC64" s="225">
        <f t="shared" si="6"/>
        <v>63.025945255561723</v>
      </c>
      <c r="BD64" s="225">
        <f t="shared" si="6"/>
        <v>59.192199777930156</v>
      </c>
      <c r="BE64" s="225">
        <f t="shared" si="6"/>
        <v>57.130898525149277</v>
      </c>
      <c r="BF64" s="225">
        <f t="shared" si="6"/>
        <v>61.116561936885319</v>
      </c>
      <c r="BG64" s="225">
        <f t="shared" si="6"/>
        <v>55.923046454218841</v>
      </c>
      <c r="BH64" s="225">
        <f t="shared" si="6"/>
        <v>55.469899989733072</v>
      </c>
      <c r="BI64" s="225">
        <f t="shared" si="6"/>
        <v>56.834177473608626</v>
      </c>
      <c r="BJ64" s="225">
        <f t="shared" si="6"/>
        <v>56.097288002039015</v>
      </c>
      <c r="BK64" s="225">
        <f t="shared" si="6"/>
        <v>56.488592430517883</v>
      </c>
      <c r="BL64" s="225">
        <f t="shared" si="6"/>
        <v>55.192490497892329</v>
      </c>
      <c r="BM64" s="225">
        <f t="shared" si="6"/>
        <v>57.48010620257287</v>
      </c>
      <c r="BN64" s="225">
        <f t="shared" si="6"/>
        <v>52.374559522992115</v>
      </c>
      <c r="BO64" s="225">
        <f t="shared" si="6"/>
        <v>60.614948191264041</v>
      </c>
      <c r="BP64" s="225">
        <f t="shared" si="6"/>
        <v>58.06710412454612</v>
      </c>
      <c r="BQ64" s="225">
        <f t="shared" ref="BQ64:BV64" si="8">(BQ43/$D43)*100</f>
        <v>61.565400917582465</v>
      </c>
      <c r="BR64" s="225">
        <f t="shared" si="8"/>
        <v>53.011629718238709</v>
      </c>
      <c r="BS64" s="225">
        <f t="shared" si="8"/>
        <v>58.697442109835229</v>
      </c>
      <c r="BT64" s="225">
        <f t="shared" si="8"/>
        <v>55.369601009807624</v>
      </c>
      <c r="BU64" s="225">
        <f t="shared" si="8"/>
        <v>58.941017928570552</v>
      </c>
      <c r="BV64" s="225">
        <f t="shared" si="8"/>
        <v>52.680709422109437</v>
      </c>
      <c r="BW64" s="268"/>
    </row>
    <row r="65" spans="1:64" ht="15.75" customHeight="1" x14ac:dyDescent="0.3">
      <c r="A65" s="188"/>
      <c r="B65" s="188"/>
      <c r="C65" s="188"/>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BB65"/>
      <c r="BC65"/>
    </row>
    <row r="66" spans="1:64" ht="15.75" customHeight="1" x14ac:dyDescent="0.3">
      <c r="C66" s="16"/>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BB66"/>
      <c r="BC66"/>
    </row>
    <row r="67" spans="1:64" ht="15.75" customHeight="1" x14ac:dyDescent="0.3">
      <c r="C67" s="16"/>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BB67"/>
      <c r="BC67"/>
    </row>
    <row r="68" spans="1:64" ht="15.75" customHeight="1" x14ac:dyDescent="0.3">
      <c r="C68" s="16"/>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BB68"/>
      <c r="BC68"/>
    </row>
    <row r="69" spans="1:64" s="1" customFormat="1" ht="15.75" customHeight="1" x14ac:dyDescent="0.3">
      <c r="A69"/>
      <c r="B69" s="22" t="s">
        <v>87</v>
      </c>
      <c r="C69" s="22" t="s">
        <v>89</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2"/>
      <c r="AM69" s="32"/>
      <c r="AN69" s="32"/>
      <c r="AO69" s="32"/>
      <c r="AP69" s="32"/>
      <c r="AQ69" s="32"/>
      <c r="BD69" s="60"/>
      <c r="BE69" s="60"/>
      <c r="BF69" s="60"/>
      <c r="BG69" s="60"/>
      <c r="BH69" s="60"/>
      <c r="BI69" s="60"/>
      <c r="BJ69" s="60"/>
      <c r="BK69" s="60"/>
      <c r="BL69" s="60"/>
    </row>
    <row r="70" spans="1:64" s="16" customFormat="1" ht="15.75" customHeight="1" x14ac:dyDescent="0.3">
      <c r="A70"/>
      <c r="B70" s="23">
        <f>'1 Utsläpp'!$B$71</f>
        <v>46177</v>
      </c>
      <c r="C70" s="23">
        <f>'1 Utsläpp'!$C$71</f>
        <v>46177</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2"/>
      <c r="AM70" s="32"/>
      <c r="AN70" s="32"/>
      <c r="AO70" s="32"/>
      <c r="AP70" s="32"/>
      <c r="AQ70" s="32"/>
      <c r="BD70" s="60"/>
      <c r="BE70" s="60"/>
      <c r="BF70" s="60"/>
      <c r="BG70" s="60"/>
      <c r="BH70" s="60"/>
      <c r="BI70" s="60"/>
      <c r="BJ70" s="60"/>
      <c r="BK70" s="60"/>
      <c r="BL70" s="60"/>
    </row>
    <row r="71" spans="1:64" s="16" customFormat="1" ht="15.75" customHeight="1" x14ac:dyDescent="0.3">
      <c r="A71"/>
      <c r="B71" s="24"/>
      <c r="C71" s="24"/>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2"/>
      <c r="AM71" s="32"/>
      <c r="AN71" s="32"/>
      <c r="AO71" s="32"/>
      <c r="AP71" s="32"/>
      <c r="AQ71" s="32"/>
      <c r="BD71" s="60"/>
      <c r="BE71" s="60"/>
      <c r="BF71" s="60"/>
      <c r="BG71" s="60"/>
      <c r="BH71" s="60"/>
      <c r="BI71" s="60"/>
      <c r="BJ71" s="60"/>
      <c r="BK71" s="60"/>
      <c r="BL71" s="60"/>
    </row>
    <row r="72" spans="1:64" s="16" customFormat="1" ht="15.75" customHeight="1" x14ac:dyDescent="0.3">
      <c r="A72"/>
      <c r="B72" s="22" t="s">
        <v>88</v>
      </c>
      <c r="C72" s="22" t="s">
        <v>90</v>
      </c>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8"/>
      <c r="AM72" s="8"/>
      <c r="AN72" s="8"/>
      <c r="AO72" s="8"/>
      <c r="AP72" s="8"/>
      <c r="AQ72" s="8"/>
      <c r="BD72" s="60"/>
      <c r="BE72" s="60"/>
      <c r="BF72" s="60"/>
      <c r="BG72" s="60"/>
      <c r="BH72" s="60"/>
      <c r="BI72" s="60"/>
      <c r="BJ72" s="60"/>
      <c r="BK72" s="60"/>
      <c r="BL72" s="60"/>
    </row>
    <row r="73" spans="1:64" s="16" customFormat="1" ht="15.75" customHeight="1" x14ac:dyDescent="0.3">
      <c r="A73"/>
      <c r="B73" s="24" t="str">
        <f>'1 Utsläpp'!$B$74</f>
        <v>Environmental Accounts, Statistics Sweden</v>
      </c>
      <c r="C73" s="24" t="str">
        <f>'1 Utsläpp'!$C$74</f>
        <v>Miljöräkenskaperna, Statistiska centralbyrån (SCB)</v>
      </c>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BD73" s="60"/>
      <c r="BE73" s="60"/>
      <c r="BF73" s="60"/>
      <c r="BG73" s="60"/>
      <c r="BH73" s="60"/>
      <c r="BI73" s="60"/>
      <c r="BJ73" s="60"/>
      <c r="BK73" s="60"/>
      <c r="BL73" s="60"/>
    </row>
    <row r="74" spans="1:64" s="16" customFormat="1" ht="15.75" customHeight="1" x14ac:dyDescent="0.3">
      <c r="A74"/>
      <c r="C74" s="24"/>
      <c r="D74" s="35"/>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BB74" s="60"/>
      <c r="BC74" s="60"/>
      <c r="BD74" s="60"/>
      <c r="BE74" s="60"/>
      <c r="BF74" s="60"/>
      <c r="BG74" s="60"/>
      <c r="BH74" s="60"/>
      <c r="BI74" s="60"/>
      <c r="BJ74" s="60"/>
      <c r="BK74" s="60"/>
      <c r="BL74" s="60"/>
    </row>
    <row r="75" spans="1:64" ht="15.75" customHeight="1" x14ac:dyDescent="0.3">
      <c r="B75" s="22" t="s">
        <v>34</v>
      </c>
      <c r="C75" s="22" t="s">
        <v>33</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row>
    <row r="76" spans="1:64" ht="15.75" customHeight="1" x14ac:dyDescent="0.3">
      <c r="B76" s="25" t="str">
        <f>'1 Utsläpp'!$B$77</f>
        <v>Jonas Bergström, Statistics Sweden</v>
      </c>
      <c r="C76" s="25" t="str">
        <f>'1 Utsläpp'!$C$77</f>
        <v>Jonas Bergström, Statistiska centralbyrån (SCB)</v>
      </c>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row>
    <row r="77" spans="1:64" ht="15.75" customHeight="1" x14ac:dyDescent="0.3">
      <c r="B77" s="25" t="str">
        <f>'1 Utsläpp'!$B$78</f>
        <v>Telephone: +46 10 479 46 22</v>
      </c>
      <c r="C77" s="25" t="str">
        <f>'1 Utsläpp'!$C$78</f>
        <v>Telefon: 010 479 46 22</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row>
    <row r="78" spans="1:64" ht="15.75" customHeight="1" x14ac:dyDescent="0.3">
      <c r="B78" s="25" t="str">
        <f>'1 Utsläpp'!$B$79</f>
        <v>e-post: jonas.bergstrom@scb.se / miljorakenskaper@scb.se</v>
      </c>
      <c r="C78" s="25" t="str">
        <f>'1 Utsläpp'!$C$79</f>
        <v>e-post: jonas.bergstrom@scb.se / miljorakenskaper@scb.se</v>
      </c>
      <c r="AI78" s="31"/>
      <c r="AJ78" s="31"/>
      <c r="AK78" s="31"/>
    </row>
    <row r="79" spans="1:64" ht="15.75" customHeight="1" x14ac:dyDescent="0.3">
      <c r="C79" s="16"/>
      <c r="AI79" s="31"/>
      <c r="AJ79" s="31"/>
      <c r="AK79" s="31"/>
    </row>
    <row r="80" spans="1:64" ht="15.75" customHeight="1" x14ac:dyDescent="0.3">
      <c r="C80" s="16"/>
      <c r="AI80" s="31"/>
      <c r="AJ80" s="31"/>
      <c r="AK80" s="31"/>
    </row>
    <row r="81" spans="3:43" ht="15.75" customHeight="1" x14ac:dyDescent="0.3">
      <c r="C81" s="16"/>
      <c r="AI81" s="31"/>
      <c r="AJ81" s="31"/>
      <c r="AK81" s="31"/>
    </row>
    <row r="82" spans="3:43" x14ac:dyDescent="0.3">
      <c r="C82" s="16"/>
      <c r="AI82" s="31"/>
      <c r="AJ82" s="31"/>
      <c r="AK82" s="31"/>
    </row>
    <row r="83" spans="3:43" x14ac:dyDescent="0.3">
      <c r="C83" s="16"/>
    </row>
    <row r="84" spans="3:43" x14ac:dyDescent="0.3">
      <c r="C84" s="16"/>
    </row>
    <row r="85" spans="3:43" ht="15" customHeight="1" x14ac:dyDescent="0.3">
      <c r="C85" s="16"/>
    </row>
    <row r="86" spans="3:43" ht="15" customHeight="1" x14ac:dyDescent="0.3">
      <c r="C86" s="36"/>
      <c r="D86" s="37"/>
      <c r="E86" s="36"/>
      <c r="F86" s="37"/>
      <c r="G86" s="36"/>
      <c r="H86" s="37"/>
      <c r="I86" s="36"/>
      <c r="J86" s="37"/>
      <c r="K86" s="36"/>
      <c r="L86" s="37"/>
      <c r="M86" s="36"/>
      <c r="N86" s="37"/>
      <c r="O86" s="36"/>
      <c r="P86" s="37"/>
      <c r="Q86" s="36"/>
      <c r="R86" s="37"/>
      <c r="S86" s="36"/>
      <c r="T86" s="37"/>
      <c r="U86" s="36"/>
      <c r="V86" s="37"/>
      <c r="W86" s="36"/>
      <c r="X86" s="37"/>
      <c r="Y86" s="36"/>
      <c r="Z86" s="37"/>
      <c r="AA86" s="36"/>
      <c r="AB86" s="37"/>
      <c r="AC86" s="36"/>
      <c r="AD86" s="37"/>
      <c r="AE86" s="36"/>
      <c r="AF86" s="37"/>
      <c r="AG86" s="36"/>
      <c r="AH86" s="37"/>
      <c r="AI86" s="36"/>
      <c r="AJ86" s="37"/>
      <c r="AK86" s="36"/>
      <c r="AL86" s="37"/>
      <c r="AM86" s="36"/>
      <c r="AN86" s="37"/>
      <c r="AO86" s="36"/>
      <c r="AP86" s="37"/>
      <c r="AQ86" s="37"/>
    </row>
    <row r="87" spans="3:43" x14ac:dyDescent="0.3">
      <c r="C87" s="20"/>
    </row>
    <row r="88" spans="3:43" x14ac:dyDescent="0.3">
      <c r="C88" s="20"/>
    </row>
    <row r="89" spans="3:43" x14ac:dyDescent="0.3">
      <c r="C89" s="20"/>
    </row>
    <row r="90" spans="3:43" x14ac:dyDescent="0.3">
      <c r="C90" s="20"/>
    </row>
    <row r="91" spans="3:43" x14ac:dyDescent="0.3">
      <c r="C91" s="20"/>
    </row>
    <row r="92" spans="3:43" x14ac:dyDescent="0.3">
      <c r="C92" s="20"/>
    </row>
    <row r="93" spans="3:43" ht="12.75" customHeight="1" x14ac:dyDescent="0.3">
      <c r="C93" s="20"/>
    </row>
    <row r="94" spans="3:43" ht="12.75" customHeight="1" x14ac:dyDescent="0.3">
      <c r="C94" s="20"/>
    </row>
  </sheetData>
  <sortState xmlns:xlrd2="http://schemas.microsoft.com/office/spreadsheetml/2017/richdata2" ref="C88:AP95">
    <sortCondition descending="1" ref="AP88:AP95"/>
  </sortState>
  <phoneticPr fontId="44"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92D050"/>
  </sheetPr>
  <dimension ref="A1:BW80"/>
  <sheetViews>
    <sheetView zoomScale="80" zoomScaleNormal="80" workbookViewId="0">
      <pane xSplit="3" ySplit="5" topLeftCell="D36" activePane="bottomRight" state="frozen"/>
      <selection activeCell="B2" sqref="B2"/>
      <selection pane="topRight" activeCell="B2" sqref="B2"/>
      <selection pane="bottomLeft" activeCell="B2" sqref="B2"/>
      <selection pane="bottomRight"/>
    </sheetView>
  </sheetViews>
  <sheetFormatPr defaultColWidth="9.21875" defaultRowHeight="12.6" x14ac:dyDescent="0.25"/>
  <cols>
    <col min="1" max="1" width="1.77734375" customWidth="1"/>
    <col min="2" max="3" width="72.77734375" customWidth="1"/>
    <col min="4" max="44" width="9.21875" style="32" customWidth="1"/>
    <col min="45" max="88" width="9.21875" customWidth="1"/>
  </cols>
  <sheetData>
    <row r="1" spans="1:75" s="1" customFormat="1" ht="15.75" customHeight="1" x14ac:dyDescent="0.25">
      <c r="A1"/>
      <c r="B1" s="257" t="s">
        <v>162</v>
      </c>
      <c r="C1" s="109"/>
      <c r="AS1"/>
      <c r="AT1"/>
      <c r="AU1"/>
      <c r="AV1"/>
      <c r="AW1"/>
      <c r="AX1"/>
      <c r="AY1"/>
      <c r="AZ1"/>
      <c r="BA1"/>
      <c r="BB1"/>
      <c r="BC1"/>
      <c r="BD1"/>
      <c r="BE1"/>
      <c r="BF1"/>
      <c r="BG1"/>
      <c r="BH1"/>
      <c r="BI1"/>
      <c r="BJ1"/>
      <c r="BK1"/>
      <c r="BL1"/>
      <c r="BM1"/>
      <c r="BN1"/>
      <c r="BO1"/>
      <c r="BP1"/>
      <c r="BQ1"/>
      <c r="BR1"/>
      <c r="BS1"/>
      <c r="BT1"/>
      <c r="BU1"/>
      <c r="BV1"/>
    </row>
    <row r="2" spans="1:75" s="1" customFormat="1" ht="15.75" customHeight="1" x14ac:dyDescent="0.25">
      <c r="A2"/>
      <c r="B2" s="122"/>
      <c r="C2" s="109"/>
      <c r="AS2"/>
      <c r="AT2"/>
      <c r="AU2"/>
      <c r="AV2"/>
      <c r="AW2"/>
      <c r="AX2"/>
      <c r="AY2"/>
      <c r="AZ2"/>
      <c r="BA2"/>
      <c r="BB2"/>
      <c r="BC2"/>
      <c r="BD2"/>
      <c r="BE2"/>
      <c r="BF2"/>
      <c r="BG2"/>
      <c r="BH2"/>
      <c r="BI2"/>
      <c r="BJ2"/>
      <c r="BK2"/>
      <c r="BL2" s="62"/>
      <c r="BM2" s="62"/>
      <c r="BN2"/>
      <c r="BO2"/>
      <c r="BP2"/>
      <c r="BQ2"/>
      <c r="BR2"/>
      <c r="BS2"/>
      <c r="BT2"/>
      <c r="BU2"/>
      <c r="BV2"/>
    </row>
    <row r="3" spans="1:75" s="1" customFormat="1" ht="15.75" customHeight="1" x14ac:dyDescent="0.3">
      <c r="A3"/>
      <c r="B3" s="127" t="s">
        <v>139</v>
      </c>
      <c r="C3" s="127" t="s">
        <v>31</v>
      </c>
      <c r="AS3"/>
      <c r="AT3"/>
      <c r="AU3"/>
      <c r="AV3"/>
      <c r="AW3"/>
      <c r="AX3"/>
      <c r="AY3"/>
      <c r="AZ3"/>
      <c r="BA3"/>
      <c r="BB3"/>
      <c r="BC3"/>
      <c r="BD3"/>
      <c r="BE3" s="17"/>
      <c r="BF3" s="17"/>
      <c r="BG3" s="17"/>
      <c r="BH3" s="17"/>
      <c r="BI3" s="17"/>
      <c r="BJ3" s="17"/>
      <c r="BK3" s="17"/>
      <c r="BL3" s="17"/>
      <c r="BM3" s="17"/>
      <c r="BN3" s="17"/>
      <c r="BO3" s="17"/>
      <c r="BP3" s="17"/>
      <c r="BQ3" s="17"/>
      <c r="BR3" s="17"/>
      <c r="BS3" s="17"/>
      <c r="BT3" s="17"/>
      <c r="BU3" s="17"/>
      <c r="BV3" s="17"/>
    </row>
    <row r="4" spans="1:75" s="17" customFormat="1" ht="15.75" customHeight="1" x14ac:dyDescent="0.3">
      <c r="A4"/>
      <c r="B4" s="127" t="s">
        <v>140</v>
      </c>
      <c r="C4" s="127" t="s">
        <v>154</v>
      </c>
      <c r="D4" s="17" t="s">
        <v>51</v>
      </c>
      <c r="AS4" s="16"/>
      <c r="AT4" s="16"/>
      <c r="AU4" s="16"/>
      <c r="AV4" s="16"/>
      <c r="AW4" s="16"/>
      <c r="AX4" s="16"/>
      <c r="AY4" s="16"/>
      <c r="AZ4" s="16"/>
      <c r="BA4" s="16"/>
      <c r="BB4" s="16"/>
      <c r="BC4" s="16"/>
      <c r="BD4" s="16"/>
    </row>
    <row r="5" spans="1:75" s="17" customFormat="1" ht="15.75" customHeight="1" x14ac:dyDescent="0.3">
      <c r="A5"/>
      <c r="B5" s="128" t="s">
        <v>103</v>
      </c>
      <c r="C5" s="129" t="s">
        <v>21</v>
      </c>
      <c r="D5" s="163" t="str">
        <f>'1 Utsläpp'!D5</f>
        <v>2008K1</v>
      </c>
      <c r="E5" s="163" t="str">
        <f>'1 Utsläpp'!E5</f>
        <v>2008K2</v>
      </c>
      <c r="F5" s="163" t="str">
        <f>'1 Utsläpp'!F5</f>
        <v>2008K3</v>
      </c>
      <c r="G5" s="163" t="str">
        <f>'1 Utsläpp'!G5</f>
        <v>2008K4</v>
      </c>
      <c r="H5" s="163" t="str">
        <f>'1 Utsläpp'!H5</f>
        <v>2009K1</v>
      </c>
      <c r="I5" s="163" t="str">
        <f>'1 Utsläpp'!I5</f>
        <v>2009K2</v>
      </c>
      <c r="J5" s="163" t="str">
        <f>'1 Utsläpp'!J5</f>
        <v>2009K3</v>
      </c>
      <c r="K5" s="163" t="str">
        <f>'1 Utsläpp'!K5</f>
        <v>2009K4</v>
      </c>
      <c r="L5" s="163" t="str">
        <f>'1 Utsläpp'!L5</f>
        <v>2010K1</v>
      </c>
      <c r="M5" s="163" t="str">
        <f>'1 Utsläpp'!M5</f>
        <v>2010K2</v>
      </c>
      <c r="N5" s="163" t="str">
        <f>'1 Utsläpp'!N5</f>
        <v>2010K3</v>
      </c>
      <c r="O5" s="163" t="str">
        <f>'1 Utsläpp'!N5</f>
        <v>2010K3</v>
      </c>
      <c r="P5" s="163" t="str">
        <f>'1 Utsläpp'!O5</f>
        <v>2010K4</v>
      </c>
      <c r="Q5" s="163" t="str">
        <f>'1 Utsläpp'!P5</f>
        <v>2011K1</v>
      </c>
      <c r="R5" s="163" t="str">
        <f>'1 Utsläpp'!Q5</f>
        <v>2011K2</v>
      </c>
      <c r="S5" s="163" t="str">
        <f>'1 Utsläpp'!R5</f>
        <v>2011K3</v>
      </c>
      <c r="T5" s="163" t="str">
        <f>'1 Utsläpp'!S5</f>
        <v>2011K4</v>
      </c>
      <c r="U5" s="163" t="str">
        <f>'1 Utsläpp'!T5</f>
        <v>2012K1</v>
      </c>
      <c r="V5" s="163" t="str">
        <f>'1 Utsläpp'!U5</f>
        <v>2012K2</v>
      </c>
      <c r="W5" s="163" t="str">
        <f>'1 Utsläpp'!V5</f>
        <v>2012K3</v>
      </c>
      <c r="X5" s="163" t="str">
        <f>'1 Utsläpp'!W5</f>
        <v>2012K4</v>
      </c>
      <c r="Y5" s="163" t="str">
        <f>'1 Utsläpp'!X5</f>
        <v>2013K1</v>
      </c>
      <c r="Z5" s="163" t="str">
        <f>'1 Utsläpp'!Y5</f>
        <v>2013K2</v>
      </c>
      <c r="AA5" s="163" t="str">
        <f>'1 Utsläpp'!Z5</f>
        <v>2013K3</v>
      </c>
      <c r="AB5" s="163" t="str">
        <f>'1 Utsläpp'!AA5</f>
        <v>2013K4</v>
      </c>
      <c r="AC5" s="163" t="str">
        <f>'1 Utsläpp'!AB5</f>
        <v>2014K1</v>
      </c>
      <c r="AD5" s="163" t="str">
        <f>'1 Utsläpp'!AC5</f>
        <v>2014K2</v>
      </c>
      <c r="AE5" s="163" t="str">
        <f>'1 Utsläpp'!AD5</f>
        <v>2014K3</v>
      </c>
      <c r="AF5" s="163" t="str">
        <f>'1 Utsläpp'!AE5</f>
        <v>2014K4</v>
      </c>
      <c r="AG5" s="163" t="str">
        <f>'1 Utsläpp'!AF5</f>
        <v>2015K1</v>
      </c>
      <c r="AH5" s="163" t="str">
        <f>'1 Utsläpp'!AG5</f>
        <v>2015K2</v>
      </c>
      <c r="AI5" s="163" t="str">
        <f>'1 Utsläpp'!AH5</f>
        <v>2015K3</v>
      </c>
      <c r="AJ5" s="163" t="str">
        <f>'1 Utsläpp'!AI5</f>
        <v>2015K4</v>
      </c>
      <c r="AK5" s="163" t="str">
        <f>'1 Utsläpp'!AJ5</f>
        <v>2016K1</v>
      </c>
      <c r="AL5" s="163" t="str">
        <f>'1 Utsläpp'!AK5</f>
        <v>2016K2</v>
      </c>
      <c r="AM5" s="163" t="str">
        <f>'1 Utsläpp'!AL5</f>
        <v>2016K3</v>
      </c>
      <c r="AN5" s="163" t="str">
        <f>'1 Utsläpp'!AM5</f>
        <v>2016K4</v>
      </c>
      <c r="AO5" s="163" t="str">
        <f>'1 Utsläpp'!AN5</f>
        <v>2017K1</v>
      </c>
      <c r="AP5" s="163" t="str">
        <f>'1 Utsläpp'!AO5</f>
        <v>2017K2</v>
      </c>
      <c r="AQ5" s="163" t="str">
        <f>'1 Utsläpp'!AP5</f>
        <v>2017K3</v>
      </c>
      <c r="AR5" s="163" t="str">
        <f>'1 Utsläpp'!AQ5</f>
        <v>2017K4</v>
      </c>
      <c r="AS5" s="163" t="str">
        <f>'1 Utsläpp'!AR5</f>
        <v>2018K1</v>
      </c>
      <c r="AT5" s="163" t="str">
        <f>'1 Utsläpp'!AS5</f>
        <v>2018K2</v>
      </c>
      <c r="AU5" s="163" t="str">
        <f>'1 Utsläpp'!AT5</f>
        <v>2018K3</v>
      </c>
      <c r="AV5" s="163" t="str">
        <f>'1 Utsläpp'!AU5</f>
        <v>2018K4</v>
      </c>
      <c r="AW5" s="163" t="str">
        <f>'1 Utsläpp'!AV5</f>
        <v>2019K1</v>
      </c>
      <c r="AX5" s="163" t="str">
        <f>'1 Utsläpp'!AW5</f>
        <v>2019K2</v>
      </c>
      <c r="AY5" s="163" t="str">
        <f>'1 Utsläpp'!AX5</f>
        <v>2019K3</v>
      </c>
      <c r="AZ5" s="163" t="str">
        <f>'1 Utsläpp'!AZ5</f>
        <v>2020K1</v>
      </c>
      <c r="BA5" s="163" t="str">
        <f>'1 Utsläpp'!BA5</f>
        <v>2020K2</v>
      </c>
      <c r="BB5" s="163" t="str">
        <f>'1 Utsläpp'!BB5</f>
        <v>2020K3</v>
      </c>
      <c r="BC5" s="163" t="str">
        <f>'1 Utsläpp'!BC5</f>
        <v>2020K4</v>
      </c>
      <c r="BD5" s="163" t="str">
        <f>'1 Utsläpp'!BD5</f>
        <v>2021K1</v>
      </c>
      <c r="BE5" s="163" t="str">
        <f>'1 Utsläpp'!BE5</f>
        <v>2021K2</v>
      </c>
      <c r="BF5" s="163" t="str">
        <f>'1 Utsläpp'!BF5</f>
        <v>2021K3</v>
      </c>
      <c r="BG5" s="163" t="str">
        <f>'1 Utsläpp'!BG5</f>
        <v>2021K4</v>
      </c>
      <c r="BH5" s="163" t="str">
        <f>'1 Utsläpp'!BH5</f>
        <v>2022K1</v>
      </c>
      <c r="BI5" s="163" t="str">
        <f>'1 Utsläpp'!BI5</f>
        <v>2022K2</v>
      </c>
      <c r="BJ5" s="163" t="str">
        <f>'1 Utsläpp'!BK5</f>
        <v>2022K4</v>
      </c>
      <c r="BK5" s="163" t="str">
        <f>'1 Utsläpp'!BL5</f>
        <v>2023K1</v>
      </c>
      <c r="BL5" s="163" t="str">
        <f>'1 Utsläpp'!BM5</f>
        <v>2023K2</v>
      </c>
      <c r="BM5" s="163" t="str">
        <f>'1 Utsläpp'!BN5</f>
        <v>2023K3</v>
      </c>
      <c r="BN5" s="163" t="str">
        <f>'1 Utsläpp'!BO5</f>
        <v>2023K4</v>
      </c>
      <c r="BO5" s="163" t="str">
        <f>'1 Utsläpp'!BP5</f>
        <v>2024K1</v>
      </c>
      <c r="BP5" s="163" t="str">
        <f>'1 Utsläpp'!BQ5</f>
        <v>2024K2</v>
      </c>
      <c r="BQ5" s="163" t="str">
        <f>'1 Utsläpp'!BR5</f>
        <v>2024K3</v>
      </c>
      <c r="BR5" s="163" t="str">
        <f>'1 Utsläpp'!BS5</f>
        <v>2024K4</v>
      </c>
      <c r="BS5" s="163" t="str">
        <f>'1 Utsläpp'!BT5</f>
        <v>2025K1</v>
      </c>
      <c r="BT5" s="163" t="str">
        <f>'1 Utsläpp'!BU5</f>
        <v>2025K2</v>
      </c>
      <c r="BU5" s="163" t="str">
        <f>'1 Utsläpp'!BV5</f>
        <v>2025K3</v>
      </c>
      <c r="BV5" s="163" t="str">
        <f>'1 Utsläpp'!BW5</f>
        <v>2025K4</v>
      </c>
      <c r="BW5" s="263"/>
    </row>
    <row r="6" spans="1:75" s="16" customFormat="1" ht="15.75" customHeight="1" x14ac:dyDescent="0.3">
      <c r="A6"/>
      <c r="B6" s="130" t="s">
        <v>104</v>
      </c>
      <c r="C6" s="116" t="s">
        <v>35</v>
      </c>
      <c r="D6" s="140">
        <f>'1 Utsläpp'!D6/'7 Sysselsatta (kvartal)'!D6</f>
        <v>21.185549132947976</v>
      </c>
      <c r="E6" s="140">
        <f>'1 Utsläpp'!E6/'7 Sysselsatta (kvartal)'!E6</f>
        <v>20.358356164383558</v>
      </c>
      <c r="F6" s="140">
        <f>'1 Utsläpp'!F6/'7 Sysselsatta (kvartal)'!F6</f>
        <v>19.934739676840216</v>
      </c>
      <c r="G6" s="140">
        <f>'1 Utsläpp'!G6/'7 Sysselsatta (kvartal)'!G6</f>
        <v>18.118313253012047</v>
      </c>
      <c r="H6" s="140">
        <f>'1 Utsläpp'!H6/'7 Sysselsatta (kvartal)'!H6</f>
        <v>20.655674102812803</v>
      </c>
      <c r="I6" s="140">
        <f>'1 Utsläpp'!I6/'7 Sysselsatta (kvartal)'!I6</f>
        <v>19.191949910554563</v>
      </c>
      <c r="J6" s="140">
        <f>'1 Utsläpp'!J6/'7 Sysselsatta (kvartal)'!J6</f>
        <v>18.856992084432719</v>
      </c>
      <c r="K6" s="140">
        <f>'1 Utsläpp'!K6/'7 Sysselsatta (kvartal)'!K6</f>
        <v>17.738004946413849</v>
      </c>
      <c r="L6" s="140">
        <f>'1 Utsläpp'!L6/'7 Sysselsatta (kvartal)'!L6</f>
        <v>20.54906015037594</v>
      </c>
      <c r="M6" s="140">
        <f>'1 Utsläpp'!M6/'7 Sysselsatta (kvartal)'!M6</f>
        <v>18.615681233933159</v>
      </c>
      <c r="N6" s="140">
        <f>'1 Utsläpp'!N6/'7 Sysselsatta (kvartal)'!N6</f>
        <v>18.423628691983122</v>
      </c>
      <c r="O6" s="140">
        <f>'1 Utsläpp'!N6/'7 Sysselsatta (kvartal)'!N6</f>
        <v>18.423628691983122</v>
      </c>
      <c r="P6" s="140">
        <f>'1 Utsläpp'!O6/'7 Sysselsatta (kvartal)'!O6</f>
        <v>17.91803671189146</v>
      </c>
      <c r="Q6" s="140">
        <f>'1 Utsläpp'!P6/'7 Sysselsatta (kvartal)'!Q6</f>
        <v>17.306041335453099</v>
      </c>
      <c r="R6" s="140">
        <f>'1 Utsläpp'!Q6/'7 Sysselsatta (kvartal)'!R6</f>
        <v>17.013657407407408</v>
      </c>
      <c r="S6" s="140">
        <f>'1 Utsläpp'!R6/'7 Sysselsatta (kvartal)'!S6</f>
        <v>15.983746355685131</v>
      </c>
      <c r="T6" s="140">
        <f>'1 Utsläpp'!S6/'7 Sysselsatta (kvartal)'!T6</f>
        <v>17.390887480190173</v>
      </c>
      <c r="U6" s="140">
        <f>'1 Utsläpp'!T6/'7 Sysselsatta (kvartal)'!U6</f>
        <v>16.871662763466045</v>
      </c>
      <c r="V6" s="140">
        <f>'1 Utsläpp'!U6/'7 Sysselsatta (kvartal)'!V6</f>
        <v>16.371483180428132</v>
      </c>
      <c r="W6" s="140">
        <f>'1 Utsläpp'!V6/'7 Sysselsatta (kvartal)'!W6</f>
        <v>15.18877911079746</v>
      </c>
      <c r="X6" s="140">
        <f>'1 Utsläpp'!W6/'7 Sysselsatta (kvartal)'!X6</f>
        <v>17.202621127879269</v>
      </c>
      <c r="Y6" s="140">
        <f>'1 Utsläpp'!X6/'7 Sysselsatta (kvartal)'!Y6</f>
        <v>15.954918032786887</v>
      </c>
      <c r="Z6" s="140">
        <f>'1 Utsläpp'!Y6/'7 Sysselsatta (kvartal)'!Z6</f>
        <v>16.574556669236699</v>
      </c>
      <c r="AA6" s="140">
        <f>'1 Utsläpp'!Z6/'7 Sysselsatta (kvartal)'!AA6</f>
        <v>15.300994318181818</v>
      </c>
      <c r="AB6" s="140">
        <f>'1 Utsläpp'!AA6/'7 Sysselsatta (kvartal)'!AB6</f>
        <v>17.522882736156351</v>
      </c>
      <c r="AC6" s="140">
        <f>'1 Utsläpp'!AB6/'7 Sysselsatta (kvartal)'!AC6</f>
        <v>15.951574212893552</v>
      </c>
      <c r="AD6" s="140">
        <f>'1 Utsläpp'!AC6/'7 Sysselsatta (kvartal)'!AD6</f>
        <v>15.281156316916489</v>
      </c>
      <c r="AE6" s="140">
        <f>'1 Utsläpp'!AD6/'7 Sysselsatta (kvartal)'!AE6</f>
        <v>15.681281864530224</v>
      </c>
      <c r="AF6" s="140">
        <f>'1 Utsläpp'!AE6/'7 Sysselsatta (kvartal)'!AF6</f>
        <v>16.24021084337349</v>
      </c>
      <c r="AG6" s="140">
        <f>'1 Utsläpp'!AF6/'7 Sysselsatta (kvartal)'!AG6</f>
        <v>15.61436993367723</v>
      </c>
      <c r="AH6" s="140">
        <f>'1 Utsläpp'!AG6/'7 Sysselsatta (kvartal)'!AH6</f>
        <v>15.826843657817109</v>
      </c>
      <c r="AI6" s="140">
        <f>'1 Utsläpp'!AH6/'7 Sysselsatta (kvartal)'!AI6</f>
        <v>17.042663476874004</v>
      </c>
      <c r="AJ6" s="140">
        <f>'1 Utsläpp'!AI6/'7 Sysselsatta (kvartal)'!AJ6</f>
        <v>17.382286634460549</v>
      </c>
      <c r="AK6" s="140">
        <f>'1 Utsläpp'!AJ6/'7 Sysselsatta (kvartal)'!AK6</f>
        <v>15.550338600451466</v>
      </c>
      <c r="AL6" s="140">
        <f>'1 Utsläpp'!AK6/'7 Sysselsatta (kvartal)'!AL6</f>
        <v>16.355815768930523</v>
      </c>
      <c r="AM6" s="140">
        <f>'1 Utsläpp'!AL6/'7 Sysselsatta (kvartal)'!AM6</f>
        <v>16.19675925925926</v>
      </c>
      <c r="AN6" s="140">
        <f>'1 Utsläpp'!AM6/'7 Sysselsatta (kvartal)'!AN6</f>
        <v>16.943232484076436</v>
      </c>
      <c r="AO6" s="140">
        <f>'1 Utsläpp'!AN6/'7 Sysselsatta (kvartal)'!AO6</f>
        <v>15.594011976047906</v>
      </c>
      <c r="AP6" s="140">
        <f>'1 Utsläpp'!AO6/'7 Sysselsatta (kvartal)'!AP6</f>
        <v>15.609037037037035</v>
      </c>
      <c r="AQ6" s="140">
        <f>'1 Utsläpp'!AP6/'7 Sysselsatta (kvartal)'!AQ6</f>
        <v>16.167984790874527</v>
      </c>
      <c r="AR6" s="140">
        <f>'1 Utsläpp'!AQ6/'7 Sysselsatta (kvartal)'!AR6</f>
        <v>16.494332298136644</v>
      </c>
      <c r="AS6" s="140">
        <f>'1 Utsläpp'!AR6/'7 Sysselsatta (kvartal)'!AS6</f>
        <v>15.759888800635425</v>
      </c>
      <c r="AT6" s="140">
        <f>'1 Utsläpp'!AS6/'7 Sysselsatta (kvartal)'!AT6</f>
        <v>15.082935916542477</v>
      </c>
      <c r="AU6" s="140">
        <f>'1 Utsläpp'!AT6/'7 Sysselsatta (kvartal)'!AU6</f>
        <v>15.189195230998513</v>
      </c>
      <c r="AV6" s="140">
        <f>'1 Utsläpp'!AU6/'7 Sysselsatta (kvartal)'!AV6</f>
        <v>15.690535298681148</v>
      </c>
      <c r="AW6" s="140">
        <f>'1 Utsläpp'!AV6/'7 Sysselsatta (kvartal)'!AW6</f>
        <v>15.105975794251135</v>
      </c>
      <c r="AX6" s="140">
        <f>'1 Utsläpp'!AW6/'7 Sysselsatta (kvartal)'!AX6</f>
        <v>15.138215613382899</v>
      </c>
      <c r="AY6" s="140">
        <f>'1 Utsläpp'!AX6/'7 Sysselsatta (kvartal)'!AY6</f>
        <v>14.483909668313338</v>
      </c>
      <c r="AZ6" s="140">
        <f>'1 Utsläpp'!AZ6/'7 Sysselsatta (kvartal)'!AZ6</f>
        <v>15.688914728682169</v>
      </c>
      <c r="BA6" s="140">
        <f>'1 Utsläpp'!BA6/'7 Sysselsatta (kvartal)'!BA6</f>
        <v>14.714890510948905</v>
      </c>
      <c r="BB6" s="140">
        <f>'1 Utsläpp'!BB6/'7 Sysselsatta (kvartal)'!BB6</f>
        <v>14.226592797783933</v>
      </c>
      <c r="BC6" s="140">
        <f>'1 Utsläpp'!BC6/'7 Sysselsatta (kvartal)'!BC6</f>
        <v>14.724838940586974</v>
      </c>
      <c r="BD6" s="140">
        <f>'1 Utsläpp'!BD6/'7 Sysselsatta (kvartal)'!BD6</f>
        <v>15.010182370820669</v>
      </c>
      <c r="BE6" s="140">
        <f>'1 Utsläpp'!BE6/'7 Sysselsatta (kvartal)'!BE6</f>
        <v>14.716897305171157</v>
      </c>
      <c r="BF6" s="140">
        <f>'1 Utsläpp'!BF6/'7 Sysselsatta (kvartal)'!BF6</f>
        <v>14.017162629757786</v>
      </c>
      <c r="BG6" s="140">
        <f>'1 Utsläpp'!BG6/'7 Sysselsatta (kvartal)'!BG6</f>
        <v>14.446546762589927</v>
      </c>
      <c r="BH6" s="140">
        <f>'1 Utsläpp'!BH6/'7 Sysselsatta (kvartal)'!BH6</f>
        <v>14.96296296296296</v>
      </c>
      <c r="BI6" s="140">
        <f>'1 Utsläpp'!BI6/'7 Sysselsatta (kvartal)'!BI6</f>
        <v>14.338472727272727</v>
      </c>
      <c r="BJ6" s="140">
        <f>'1 Utsläpp'!BK6/'7 Sysselsatta (kvartal)'!BK6</f>
        <v>14.327474892395982</v>
      </c>
      <c r="BK6" s="140">
        <f>'1 Utsläpp'!BL6/'7 Sysselsatta (kvartal)'!BL6</f>
        <v>14.581715575620768</v>
      </c>
      <c r="BL6" s="140">
        <f>'1 Utsläpp'!BM6/'7 Sysselsatta (kvartal)'!BM6</f>
        <v>14.108127721335267</v>
      </c>
      <c r="BM6" s="140">
        <f>'1 Utsläpp'!BN6/'7 Sysselsatta (kvartal)'!BN6</f>
        <v>13.499099099099098</v>
      </c>
      <c r="BN6" s="140">
        <f>'1 Utsläpp'!BO6/'7 Sysselsatta (kvartal)'!BO6</f>
        <v>14.042672413793104</v>
      </c>
      <c r="BO6" s="140">
        <f>'1 Utsläpp'!BP6/'7 Sysselsatta (kvartal)'!BP6</f>
        <v>16.58489033306255</v>
      </c>
      <c r="BP6" s="140">
        <f>'1 Utsläpp'!BQ6/'7 Sysselsatta (kvartal)'!BQ6</f>
        <v>16.107047768206733</v>
      </c>
      <c r="BQ6" s="140">
        <f>'1 Utsläpp'!BR6/'7 Sysselsatta (kvartal)'!BR6</f>
        <v>15.393605947955391</v>
      </c>
      <c r="BR6" s="140">
        <f>'1 Utsläpp'!BS6/'7 Sysselsatta (kvartal)'!BS6</f>
        <v>15.721632024634333</v>
      </c>
      <c r="BS6" s="140">
        <f>'1 Utsläpp'!BT6/'7 Sysselsatta (kvartal)'!BT6</f>
        <v>16.579376498800958</v>
      </c>
      <c r="BT6" s="140">
        <f>'1 Utsläpp'!BU6/'7 Sysselsatta (kvartal)'!BU6</f>
        <v>16.002758620689654</v>
      </c>
      <c r="BU6" s="140">
        <f>'1 Utsläpp'!BV6/'7 Sysselsatta (kvartal)'!BV6</f>
        <v>15.29737226277372</v>
      </c>
      <c r="BV6" s="140">
        <f>'1 Utsläpp'!BW6/'7 Sysselsatta (kvartal)'!BW6</f>
        <v>15.852735562310029</v>
      </c>
      <c r="BW6" s="232"/>
    </row>
    <row r="7" spans="1:75" s="16" customFormat="1" ht="15.75" customHeight="1" x14ac:dyDescent="0.3">
      <c r="A7"/>
      <c r="B7" s="131" t="s">
        <v>105</v>
      </c>
      <c r="C7" s="116" t="s">
        <v>1</v>
      </c>
      <c r="D7" s="140">
        <f>'1 Utsläpp'!D7/'7 Sysselsatta (kvartal)'!D7</f>
        <v>20.505494505494507</v>
      </c>
      <c r="E7" s="140">
        <f>'1 Utsläpp'!E7/'7 Sysselsatta (kvartal)'!E7</f>
        <v>24.497560975609758</v>
      </c>
      <c r="F7" s="140">
        <f>'1 Utsläpp'!F7/'7 Sysselsatta (kvartal)'!F7</f>
        <v>20.0234693877551</v>
      </c>
      <c r="G7" s="140">
        <f>'1 Utsläpp'!G7/'7 Sysselsatta (kvartal)'!G7</f>
        <v>20.148453608247422</v>
      </c>
      <c r="H7" s="140">
        <f>'1 Utsläpp'!H7/'7 Sysselsatta (kvartal)'!H7</f>
        <v>16.054945054945055</v>
      </c>
      <c r="I7" s="140">
        <f>'1 Utsläpp'!I7/'7 Sysselsatta (kvartal)'!I7</f>
        <v>19.861971830985919</v>
      </c>
      <c r="J7" s="140">
        <f>'1 Utsläpp'!J7/'7 Sysselsatta (kvartal)'!J7</f>
        <v>16.978823529411763</v>
      </c>
      <c r="K7" s="140">
        <f>'1 Utsläpp'!K7/'7 Sysselsatta (kvartal)'!K7</f>
        <v>24.001123595505618</v>
      </c>
      <c r="L7" s="140">
        <f>'1 Utsläpp'!L7/'7 Sysselsatta (kvartal)'!L7</f>
        <v>25.151648351648351</v>
      </c>
      <c r="M7" s="140">
        <f>'1 Utsläpp'!M7/'7 Sysselsatta (kvartal)'!M7</f>
        <v>26.46</v>
      </c>
      <c r="N7" s="140">
        <f>'1 Utsläpp'!N7/'7 Sysselsatta (kvartal)'!N7</f>
        <v>22.893333333333331</v>
      </c>
      <c r="O7" s="140">
        <f>'1 Utsläpp'!N7/'7 Sysselsatta (kvartal)'!N7</f>
        <v>22.893333333333331</v>
      </c>
      <c r="P7" s="140">
        <f>'1 Utsläpp'!O7/'7 Sysselsatta (kvartal)'!O7</f>
        <v>25.862637362637361</v>
      </c>
      <c r="Q7" s="140">
        <f>'1 Utsläpp'!P7/'7 Sysselsatta (kvartal)'!Q7</f>
        <v>27.211111111111112</v>
      </c>
      <c r="R7" s="140">
        <f>'1 Utsläpp'!Q7/'7 Sysselsatta (kvartal)'!R7</f>
        <v>21.206185567010309</v>
      </c>
      <c r="S7" s="140">
        <f>'1 Utsläpp'!R7/'7 Sysselsatta (kvartal)'!S7</f>
        <v>23.642857142857146</v>
      </c>
      <c r="T7" s="140">
        <f>'1 Utsläpp'!S7/'7 Sysselsatta (kvartal)'!T7</f>
        <v>24.244565217391308</v>
      </c>
      <c r="U7" s="140">
        <f>'1 Utsläpp'!T7/'7 Sysselsatta (kvartal)'!U7</f>
        <v>26.344791666666666</v>
      </c>
      <c r="V7" s="140">
        <f>'1 Utsläpp'!U7/'7 Sysselsatta (kvartal)'!V7</f>
        <v>20.040776699029124</v>
      </c>
      <c r="W7" s="140">
        <f>'1 Utsläpp'!V7/'7 Sysselsatta (kvartal)'!W7</f>
        <v>22.702127659574469</v>
      </c>
      <c r="X7" s="140">
        <f>'1 Utsläpp'!W7/'7 Sysselsatta (kvartal)'!X7</f>
        <v>24.074747474747475</v>
      </c>
      <c r="Y7" s="140">
        <f>'1 Utsläpp'!X7/'7 Sysselsatta (kvartal)'!Y7</f>
        <v>23.986170212765956</v>
      </c>
      <c r="Z7" s="140">
        <f>'1 Utsläpp'!Y7/'7 Sysselsatta (kvartal)'!Z7</f>
        <v>20.089622641509433</v>
      </c>
      <c r="AA7" s="140">
        <f>'1 Utsläpp'!Z7/'7 Sysselsatta (kvartal)'!AA7</f>
        <v>23.616666666666667</v>
      </c>
      <c r="AB7" s="140">
        <f>'1 Utsläpp'!AA7/'7 Sysselsatta (kvartal)'!AB7</f>
        <v>21.137864077669903</v>
      </c>
      <c r="AC7" s="140">
        <f>'1 Utsläpp'!AB7/'7 Sysselsatta (kvartal)'!AC7</f>
        <v>25.22474226804124</v>
      </c>
      <c r="AD7" s="140">
        <f>'1 Utsläpp'!AC7/'7 Sysselsatta (kvartal)'!AD7</f>
        <v>20.471028037383178</v>
      </c>
      <c r="AE7" s="140">
        <f>'1 Utsläpp'!AD7/'7 Sysselsatta (kvartal)'!AE7</f>
        <v>23.968085106382979</v>
      </c>
      <c r="AF7" s="140">
        <f>'1 Utsläpp'!AE7/'7 Sysselsatta (kvartal)'!AF7</f>
        <v>25.430612244897958</v>
      </c>
      <c r="AG7" s="140">
        <f>'1 Utsläpp'!AF7/'7 Sysselsatta (kvartal)'!AG7</f>
        <v>26.998863636363634</v>
      </c>
      <c r="AH7" s="140">
        <f>'1 Utsläpp'!AG7/'7 Sysselsatta (kvartal)'!AH7</f>
        <v>23.21958762886598</v>
      </c>
      <c r="AI7" s="140">
        <f>'1 Utsläpp'!AH7/'7 Sysselsatta (kvartal)'!AI7</f>
        <v>24.765909090909087</v>
      </c>
      <c r="AJ7" s="140">
        <f>'1 Utsläpp'!AI7/'7 Sysselsatta (kvartal)'!AJ7</f>
        <v>25.901075268817202</v>
      </c>
      <c r="AK7" s="140">
        <f>'1 Utsläpp'!AJ7/'7 Sysselsatta (kvartal)'!AK7</f>
        <v>26.871111111111112</v>
      </c>
      <c r="AL7" s="140">
        <f>'1 Utsläpp'!AK7/'7 Sysselsatta (kvartal)'!AL7</f>
        <v>22.989583333333332</v>
      </c>
      <c r="AM7" s="140">
        <f>'1 Utsläpp'!AL7/'7 Sysselsatta (kvartal)'!AM7</f>
        <v>25.821348314606741</v>
      </c>
      <c r="AN7" s="140">
        <f>'1 Utsläpp'!AM7/'7 Sysselsatta (kvartal)'!AN7</f>
        <v>25.44835164835165</v>
      </c>
      <c r="AO7" s="140">
        <f>'1 Utsläpp'!AN7/'7 Sysselsatta (kvartal)'!AO7</f>
        <v>27.066666666666666</v>
      </c>
      <c r="AP7" s="140">
        <f>'1 Utsläpp'!AO7/'7 Sysselsatta (kvartal)'!AP7</f>
        <v>24.210309278350518</v>
      </c>
      <c r="AQ7" s="140">
        <f>'1 Utsläpp'!AP7/'7 Sysselsatta (kvartal)'!AQ7</f>
        <v>25.185714285714287</v>
      </c>
      <c r="AR7" s="140">
        <f>'1 Utsläpp'!AQ7/'7 Sysselsatta (kvartal)'!AR7</f>
        <v>23.969473684210527</v>
      </c>
      <c r="AS7" s="140">
        <f>'1 Utsläpp'!AR7/'7 Sysselsatta (kvartal)'!AS7</f>
        <v>25.312371134020619</v>
      </c>
      <c r="AT7" s="140">
        <f>'1 Utsläpp'!AS7/'7 Sysselsatta (kvartal)'!AT7</f>
        <v>20.705882352941178</v>
      </c>
      <c r="AU7" s="140">
        <f>'1 Utsläpp'!AT7/'7 Sysselsatta (kvartal)'!AU7</f>
        <v>23.816483516483515</v>
      </c>
      <c r="AV7" s="140">
        <f>'1 Utsläpp'!AU7/'7 Sysselsatta (kvartal)'!AV7</f>
        <v>23.067391304347829</v>
      </c>
      <c r="AW7" s="140">
        <f>'1 Utsläpp'!AV7/'7 Sysselsatta (kvartal)'!AW7</f>
        <v>22.554639175257734</v>
      </c>
      <c r="AX7" s="140">
        <f>'1 Utsläpp'!AW7/'7 Sysselsatta (kvartal)'!AX7</f>
        <v>21.318446601941748</v>
      </c>
      <c r="AY7" s="140">
        <f>'1 Utsläpp'!AX7/'7 Sysselsatta (kvartal)'!AY7</f>
        <v>23.836458333333336</v>
      </c>
      <c r="AZ7" s="140">
        <f>'1 Utsläpp'!AZ7/'7 Sysselsatta (kvartal)'!AZ7</f>
        <v>24.985263157894739</v>
      </c>
      <c r="BA7" s="140">
        <f>'1 Utsläpp'!BA7/'7 Sysselsatta (kvartal)'!BA7</f>
        <v>21.884848484848483</v>
      </c>
      <c r="BB7" s="140">
        <f>'1 Utsläpp'!BB7/'7 Sysselsatta (kvartal)'!BB7</f>
        <v>20.596226415094339</v>
      </c>
      <c r="BC7" s="140">
        <f>'1 Utsläpp'!BC7/'7 Sysselsatta (kvartal)'!BC7</f>
        <v>23.029292929292929</v>
      </c>
      <c r="BD7" s="140">
        <f>'1 Utsläpp'!BD7/'7 Sysselsatta (kvartal)'!BD7</f>
        <v>22.343</v>
      </c>
      <c r="BE7" s="140">
        <f>'1 Utsläpp'!BE7/'7 Sysselsatta (kvartal)'!BE7</f>
        <v>21.012499999999999</v>
      </c>
      <c r="BF7" s="140">
        <f>'1 Utsläpp'!BF7/'7 Sysselsatta (kvartal)'!BF7</f>
        <v>20.59732142857143</v>
      </c>
      <c r="BG7" s="140">
        <f>'1 Utsläpp'!BG7/'7 Sysselsatta (kvartal)'!BG7</f>
        <v>21.015384615384615</v>
      </c>
      <c r="BH7" s="140">
        <f>'1 Utsläpp'!BH7/'7 Sysselsatta (kvartal)'!BH7</f>
        <v>21.851960784313725</v>
      </c>
      <c r="BI7" s="140">
        <f>'1 Utsläpp'!BI7/'7 Sysselsatta (kvartal)'!BI7</f>
        <v>18.766355140186917</v>
      </c>
      <c r="BJ7" s="140">
        <f>'1 Utsläpp'!BK7/'7 Sysselsatta (kvartal)'!BK7</f>
        <v>19.688571428571429</v>
      </c>
      <c r="BK7" s="140">
        <f>'1 Utsläpp'!BL7/'7 Sysselsatta (kvartal)'!BL7</f>
        <v>19.941747572815533</v>
      </c>
      <c r="BL7" s="140">
        <f>'1 Utsläpp'!BM7/'7 Sysselsatta (kvartal)'!BM7</f>
        <v>16.81121495327103</v>
      </c>
      <c r="BM7" s="140">
        <f>'1 Utsläpp'!BN7/'7 Sysselsatta (kvartal)'!BN7</f>
        <v>17.16371681415929</v>
      </c>
      <c r="BN7" s="140">
        <f>'1 Utsläpp'!BO7/'7 Sysselsatta (kvartal)'!BO7</f>
        <v>21.127619047619049</v>
      </c>
      <c r="BO7" s="140">
        <f>'1 Utsläpp'!BP7/'7 Sysselsatta (kvartal)'!BP7</f>
        <v>21.272380952380953</v>
      </c>
      <c r="BP7" s="140">
        <f>'1 Utsläpp'!BQ7/'7 Sysselsatta (kvartal)'!BQ7</f>
        <v>18.605454545454545</v>
      </c>
      <c r="BQ7" s="140">
        <f>'1 Utsläpp'!BR7/'7 Sysselsatta (kvartal)'!BR7</f>
        <v>17.294017094017097</v>
      </c>
      <c r="BR7" s="140">
        <f>'1 Utsläpp'!BS7/'7 Sysselsatta (kvartal)'!BS7</f>
        <v>19.473148148148148</v>
      </c>
      <c r="BS7" s="140">
        <f>'1 Utsläpp'!BT7/'7 Sysselsatta (kvartal)'!BT7</f>
        <v>21.049532710280374</v>
      </c>
      <c r="BT7" s="140">
        <f>'1 Utsläpp'!BU7/'7 Sysselsatta (kvartal)'!BU7</f>
        <v>19.396428571428572</v>
      </c>
      <c r="BU7" s="140">
        <f>'1 Utsläpp'!BV7/'7 Sysselsatta (kvartal)'!BV7</f>
        <v>18.750420168067226</v>
      </c>
      <c r="BV7" s="140">
        <f>'1 Utsläpp'!BW7/'7 Sysselsatta (kvartal)'!BW7</f>
        <v>20.950909090909093</v>
      </c>
      <c r="BW7" s="232"/>
    </row>
    <row r="8" spans="1:75" s="16" customFormat="1" ht="15.75" customHeight="1" x14ac:dyDescent="0.3">
      <c r="A8"/>
      <c r="B8" s="131" t="s">
        <v>106</v>
      </c>
      <c r="C8" s="116" t="s">
        <v>2</v>
      </c>
      <c r="D8" s="140">
        <f>'1 Utsläpp'!D8/'7 Sysselsatta (kvartal)'!D8</f>
        <v>3.5468697123519459</v>
      </c>
      <c r="E8" s="140">
        <f>'1 Utsläpp'!E8/'7 Sysselsatta (kvartal)'!E8</f>
        <v>3.1545454545454548</v>
      </c>
      <c r="F8" s="140">
        <f>'1 Utsläpp'!F8/'7 Sysselsatta (kvartal)'!F8</f>
        <v>3.0036450079239301</v>
      </c>
      <c r="G8" s="140">
        <f>'1 Utsläpp'!G8/'7 Sysselsatta (kvartal)'!G8</f>
        <v>4.7305732484076435</v>
      </c>
      <c r="H8" s="140">
        <f>'1 Utsläpp'!H8/'7 Sysselsatta (kvartal)'!H8</f>
        <v>3.8781942078364566</v>
      </c>
      <c r="I8" s="140">
        <f>'1 Utsläpp'!I8/'7 Sysselsatta (kvartal)'!I8</f>
        <v>3.2117039586919103</v>
      </c>
      <c r="J8" s="140">
        <f>'1 Utsläpp'!J8/'7 Sysselsatta (kvartal)'!J8</f>
        <v>3.2797029702970297</v>
      </c>
      <c r="K8" s="140">
        <f>'1 Utsläpp'!K8/'7 Sysselsatta (kvartal)'!K8</f>
        <v>4.5653354632587861</v>
      </c>
      <c r="L8" s="140">
        <f>'1 Utsläpp'!L8/'7 Sysselsatta (kvartal)'!L8</f>
        <v>3.8845094664371773</v>
      </c>
      <c r="M8" s="140">
        <f>'1 Utsläpp'!M8/'7 Sysselsatta (kvartal)'!M8</f>
        <v>3.1761484098939929</v>
      </c>
      <c r="N8" s="140">
        <f>'1 Utsläpp'!N8/'7 Sysselsatta (kvartal)'!N8</f>
        <v>3.0701666666666667</v>
      </c>
      <c r="O8" s="140">
        <f>'1 Utsläpp'!N8/'7 Sysselsatta (kvartal)'!N8</f>
        <v>3.0701666666666667</v>
      </c>
      <c r="P8" s="140">
        <f>'1 Utsläpp'!O8/'7 Sysselsatta (kvartal)'!O8</f>
        <v>4.5750000000000002</v>
      </c>
      <c r="Q8" s="140">
        <f>'1 Utsläpp'!P8/'7 Sysselsatta (kvartal)'!Q8</f>
        <v>3.8098591549295779</v>
      </c>
      <c r="R8" s="140">
        <f>'1 Utsläpp'!Q8/'7 Sysselsatta (kvartal)'!R8</f>
        <v>3.2045000000000003</v>
      </c>
      <c r="S8" s="140">
        <f>'1 Utsläpp'!R8/'7 Sysselsatta (kvartal)'!S8</f>
        <v>3.0373801916932903</v>
      </c>
      <c r="T8" s="140">
        <f>'1 Utsläpp'!S8/'7 Sysselsatta (kvartal)'!T8</f>
        <v>4.6022727272727266</v>
      </c>
      <c r="U8" s="140">
        <f>'1 Utsläpp'!T8/'7 Sysselsatta (kvartal)'!U8</f>
        <v>3.7672072072072074</v>
      </c>
      <c r="V8" s="140">
        <f>'1 Utsläpp'!U8/'7 Sysselsatta (kvartal)'!V8</f>
        <v>2.9963333333333333</v>
      </c>
      <c r="W8" s="140">
        <f>'1 Utsläpp'!V8/'7 Sysselsatta (kvartal)'!W8</f>
        <v>2.9336617405582923</v>
      </c>
      <c r="X8" s="140">
        <f>'1 Utsläpp'!W8/'7 Sysselsatta (kvartal)'!X8</f>
        <v>4.6534602076124578</v>
      </c>
      <c r="Y8" s="140">
        <f>'1 Utsläpp'!X8/'7 Sysselsatta (kvartal)'!Y8</f>
        <v>3.6966728280961183</v>
      </c>
      <c r="Z8" s="140">
        <f>'1 Utsläpp'!Y8/'7 Sysselsatta (kvartal)'!Z8</f>
        <v>2.7893581081081078</v>
      </c>
      <c r="AA8" s="140">
        <f>'1 Utsläpp'!Z8/'7 Sysselsatta (kvartal)'!AA8</f>
        <v>2.9447587354409315</v>
      </c>
      <c r="AB8" s="140">
        <f>'1 Utsläpp'!AA8/'7 Sysselsatta (kvartal)'!AB8</f>
        <v>4.4783303730017767</v>
      </c>
      <c r="AC8" s="140">
        <f>'1 Utsläpp'!AB8/'7 Sysselsatta (kvartal)'!AC8</f>
        <v>3.5557798165137613</v>
      </c>
      <c r="AD8" s="140">
        <f>'1 Utsläpp'!AC8/'7 Sysselsatta (kvartal)'!AD8</f>
        <v>2.7267558528428095</v>
      </c>
      <c r="AE8" s="140">
        <f>'1 Utsläpp'!AD8/'7 Sysselsatta (kvartal)'!AE8</f>
        <v>2.8117647058823532</v>
      </c>
      <c r="AF8" s="140">
        <f>'1 Utsläpp'!AE8/'7 Sysselsatta (kvartal)'!AF8</f>
        <v>4.2124999999999995</v>
      </c>
      <c r="AG8" s="140">
        <f>'1 Utsläpp'!AF8/'7 Sysselsatta (kvartal)'!AG8</f>
        <v>3.4230357142857142</v>
      </c>
      <c r="AH8" s="140">
        <f>'1 Utsläpp'!AG8/'7 Sysselsatta (kvartal)'!AH8</f>
        <v>2.5760067114093959</v>
      </c>
      <c r="AI8" s="140">
        <f>'1 Utsläpp'!AH8/'7 Sysselsatta (kvartal)'!AI8</f>
        <v>2.5059021922428331</v>
      </c>
      <c r="AJ8" s="140">
        <f>'1 Utsläpp'!AI8/'7 Sysselsatta (kvartal)'!AJ8</f>
        <v>3.6584210526315788</v>
      </c>
      <c r="AK8" s="140">
        <f>'1 Utsläpp'!AJ8/'7 Sysselsatta (kvartal)'!AK8</f>
        <v>3.5137614678899083</v>
      </c>
      <c r="AL8" s="140">
        <f>'1 Utsläpp'!AK8/'7 Sysselsatta (kvartal)'!AL8</f>
        <v>2.5911564625850345</v>
      </c>
      <c r="AM8" s="140">
        <f>'1 Utsläpp'!AL8/'7 Sysselsatta (kvartal)'!AM8</f>
        <v>2.7650501672240804</v>
      </c>
      <c r="AN8" s="140">
        <f>'1 Utsläpp'!AM8/'7 Sysselsatta (kvartal)'!AN8</f>
        <v>3.8887348353552857</v>
      </c>
      <c r="AO8" s="140">
        <f>'1 Utsläpp'!AN8/'7 Sysselsatta (kvartal)'!AO8</f>
        <v>3.0300359712230214</v>
      </c>
      <c r="AP8" s="140">
        <f>'1 Utsläpp'!AO8/'7 Sysselsatta (kvartal)'!AP8</f>
        <v>2.4651515151515153</v>
      </c>
      <c r="AQ8" s="140">
        <f>'1 Utsläpp'!AP8/'7 Sysselsatta (kvartal)'!AQ8</f>
        <v>2.538602329450915</v>
      </c>
      <c r="AR8" s="140">
        <f>'1 Utsläpp'!AQ8/'7 Sysselsatta (kvartal)'!AR8</f>
        <v>3.8168941979522182</v>
      </c>
      <c r="AS8" s="140">
        <f>'1 Utsläpp'!AR8/'7 Sysselsatta (kvartal)'!AS8</f>
        <v>2.8996466431095405</v>
      </c>
      <c r="AT8" s="140">
        <f>'1 Utsläpp'!AS8/'7 Sysselsatta (kvartal)'!AT8</f>
        <v>2.2512274959083469</v>
      </c>
      <c r="AU8" s="140">
        <f>'1 Utsläpp'!AT8/'7 Sysselsatta (kvartal)'!AU8</f>
        <v>2.2659284497444632</v>
      </c>
      <c r="AV8" s="140">
        <f>'1 Utsläpp'!AU8/'7 Sysselsatta (kvartal)'!AV8</f>
        <v>3.9299465240641709</v>
      </c>
      <c r="AW8" s="140">
        <f>'1 Utsläpp'!AV8/'7 Sysselsatta (kvartal)'!AW8</f>
        <v>2.8800362976406531</v>
      </c>
      <c r="AX8" s="140">
        <f>'1 Utsläpp'!AW8/'7 Sysselsatta (kvartal)'!AX8</f>
        <v>2.3075040783034257</v>
      </c>
      <c r="AY8" s="140">
        <f>'1 Utsläpp'!AX8/'7 Sysselsatta (kvartal)'!AY8</f>
        <v>2.3401360544217686</v>
      </c>
      <c r="AZ8" s="140">
        <f>'1 Utsläpp'!AZ8/'7 Sysselsatta (kvartal)'!AZ8</f>
        <v>3.0490909090909089</v>
      </c>
      <c r="BA8" s="140">
        <f>'1 Utsläpp'!BA8/'7 Sysselsatta (kvartal)'!BA8</f>
        <v>2.2714545454545454</v>
      </c>
      <c r="BB8" s="140">
        <f>'1 Utsläpp'!BB8/'7 Sysselsatta (kvartal)'!BB8</f>
        <v>2.2395585738539898</v>
      </c>
      <c r="BC8" s="140">
        <f>'1 Utsläpp'!BC8/'7 Sysselsatta (kvartal)'!BC8</f>
        <v>3.6992687385740397</v>
      </c>
      <c r="BD8" s="140">
        <f>'1 Utsläpp'!BD8/'7 Sysselsatta (kvartal)'!BD8</f>
        <v>2.785288640595903</v>
      </c>
      <c r="BE8" s="140">
        <f>'1 Utsläpp'!BE8/'7 Sysselsatta (kvartal)'!BE8</f>
        <v>2.0737318840579708</v>
      </c>
      <c r="BF8" s="140">
        <f>'1 Utsläpp'!BF8/'7 Sysselsatta (kvartal)'!BF8</f>
        <v>1.9881469115191988</v>
      </c>
      <c r="BG8" s="140">
        <f>'1 Utsläpp'!BG8/'7 Sysselsatta (kvartal)'!BG8</f>
        <v>3.3535971223021583</v>
      </c>
      <c r="BH8" s="140">
        <f>'1 Utsläpp'!BH8/'7 Sysselsatta (kvartal)'!BH8</f>
        <v>2.7012797074954293</v>
      </c>
      <c r="BI8" s="140">
        <f>'1 Utsläpp'!BI8/'7 Sysselsatta (kvartal)'!BI8</f>
        <v>1.9606382978723405</v>
      </c>
      <c r="BJ8" s="140">
        <f>'1 Utsläpp'!BK8/'7 Sysselsatta (kvartal)'!BK8</f>
        <v>3.1172905525846701</v>
      </c>
      <c r="BK8" s="140">
        <f>'1 Utsläpp'!BL8/'7 Sysselsatta (kvartal)'!BL8</f>
        <v>2.3226691042047531</v>
      </c>
      <c r="BL8" s="140">
        <f>'1 Utsläpp'!BM8/'7 Sysselsatta (kvartal)'!BM8</f>
        <v>2.0718132854578095</v>
      </c>
      <c r="BM8" s="140">
        <f>'1 Utsläpp'!BN8/'7 Sysselsatta (kvartal)'!BN8</f>
        <v>2.0293532338308458</v>
      </c>
      <c r="BN8" s="140">
        <f>'1 Utsläpp'!BO8/'7 Sysselsatta (kvartal)'!BO8</f>
        <v>2.6419237749546278</v>
      </c>
      <c r="BO8" s="140">
        <f>'1 Utsläpp'!BP8/'7 Sysselsatta (kvartal)'!BP8</f>
        <v>2.5702205882352942</v>
      </c>
      <c r="BP8" s="140">
        <f>'1 Utsläpp'!BQ8/'7 Sysselsatta (kvartal)'!BQ8</f>
        <v>2.4469750889679718</v>
      </c>
      <c r="BQ8" s="140">
        <f>'1 Utsläpp'!BR8/'7 Sysselsatta (kvartal)'!BR8</f>
        <v>1.9678160919540231</v>
      </c>
      <c r="BR8" s="140">
        <f>'1 Utsläpp'!BS8/'7 Sysselsatta (kvartal)'!BS8</f>
        <v>2.6173214285714286</v>
      </c>
      <c r="BS8" s="140">
        <f>'1 Utsläpp'!BT8/'7 Sysselsatta (kvartal)'!BT8</f>
        <v>2.2294223826714803</v>
      </c>
      <c r="BT8" s="140">
        <f>'1 Utsläpp'!BU8/'7 Sysselsatta (kvartal)'!BU8</f>
        <v>1.8493870402802099</v>
      </c>
      <c r="BU8" s="140">
        <f>'1 Utsläpp'!BV8/'7 Sysselsatta (kvartal)'!BV8</f>
        <v>1.859481361426256</v>
      </c>
      <c r="BV8" s="140">
        <f>'1 Utsläpp'!BW8/'7 Sysselsatta (kvartal)'!BW8</f>
        <v>2.4749116607773853</v>
      </c>
      <c r="BW8" s="232"/>
    </row>
    <row r="9" spans="1:75" s="16" customFormat="1" ht="15.75" customHeight="1" x14ac:dyDescent="0.3">
      <c r="A9"/>
      <c r="B9" s="131" t="s">
        <v>107</v>
      </c>
      <c r="C9" s="116" t="s">
        <v>3</v>
      </c>
      <c r="D9" s="140">
        <f>'1 Utsläpp'!D9/'7 Sysselsatta (kvartal)'!D9</f>
        <v>1.4554455445544554</v>
      </c>
      <c r="E9" s="140">
        <f>'1 Utsläpp'!E9/'7 Sysselsatta (kvartal)'!E9</f>
        <v>1.3094339622641511</v>
      </c>
      <c r="F9" s="140">
        <f>'1 Utsläpp'!F9/'7 Sysselsatta (kvartal)'!F9</f>
        <v>1.0133928571428572</v>
      </c>
      <c r="G9" s="140">
        <f>'1 Utsläpp'!G9/'7 Sysselsatta (kvartal)'!G9</f>
        <v>1.2972477064220183</v>
      </c>
      <c r="H9" s="140">
        <f>'1 Utsläpp'!H9/'7 Sysselsatta (kvartal)'!H9</f>
        <v>1.6296703296703297</v>
      </c>
      <c r="I9" s="140">
        <f>'1 Utsläpp'!I9/'7 Sysselsatta (kvartal)'!I9</f>
        <v>1.3095744680851065</v>
      </c>
      <c r="J9" s="140">
        <f>'1 Utsläpp'!J9/'7 Sysselsatta (kvartal)'!J9</f>
        <v>0.95918367346938771</v>
      </c>
      <c r="K9" s="140">
        <f>'1 Utsläpp'!K9/'7 Sysselsatta (kvartal)'!K9</f>
        <v>1.2362745098039216</v>
      </c>
      <c r="L9" s="140">
        <f>'1 Utsläpp'!L9/'7 Sysselsatta (kvartal)'!L9</f>
        <v>1.5911111111111111</v>
      </c>
      <c r="M9" s="140">
        <f>'1 Utsläpp'!M9/'7 Sysselsatta (kvartal)'!M9</f>
        <v>1.3064516129032258</v>
      </c>
      <c r="N9" s="140">
        <f>'1 Utsläpp'!N9/'7 Sysselsatta (kvartal)'!N9</f>
        <v>1.02</v>
      </c>
      <c r="O9" s="140">
        <f>'1 Utsläpp'!N9/'7 Sysselsatta (kvartal)'!N9</f>
        <v>1.02</v>
      </c>
      <c r="P9" s="140">
        <f>'1 Utsläpp'!O9/'7 Sysselsatta (kvartal)'!O9</f>
        <v>1.4040816326530612</v>
      </c>
      <c r="Q9" s="140">
        <f>'1 Utsläpp'!P9/'7 Sysselsatta (kvartal)'!Q9</f>
        <v>1.5448275862068965</v>
      </c>
      <c r="R9" s="140">
        <f>'1 Utsläpp'!Q9/'7 Sysselsatta (kvartal)'!R9</f>
        <v>1.2624999999999997</v>
      </c>
      <c r="S9" s="140">
        <f>'1 Utsläpp'!R9/'7 Sysselsatta (kvartal)'!S9</f>
        <v>1.0449438202247192</v>
      </c>
      <c r="T9" s="140">
        <f>'1 Utsläpp'!S9/'7 Sysselsatta (kvartal)'!T9</f>
        <v>1.38641975308642</v>
      </c>
      <c r="U9" s="140">
        <f>'1 Utsläpp'!T9/'7 Sysselsatta (kvartal)'!U9</f>
        <v>1.5584415584415585</v>
      </c>
      <c r="V9" s="140">
        <f>'1 Utsläpp'!U9/'7 Sysselsatta (kvartal)'!V9</f>
        <v>1.2</v>
      </c>
      <c r="W9" s="140">
        <f>'1 Utsläpp'!V9/'7 Sysselsatta (kvartal)'!W9</f>
        <v>0.99655172413793114</v>
      </c>
      <c r="X9" s="140">
        <f>'1 Utsläpp'!W9/'7 Sysselsatta (kvartal)'!X9</f>
        <v>1.3283950617283951</v>
      </c>
      <c r="Y9" s="140">
        <f>'1 Utsläpp'!X9/'7 Sysselsatta (kvartal)'!Y9</f>
        <v>1.530379746835443</v>
      </c>
      <c r="Z9" s="140">
        <f>'1 Utsläpp'!Y9/'7 Sysselsatta (kvartal)'!Z9</f>
        <v>1.0511363636363635</v>
      </c>
      <c r="AA9" s="140">
        <f>'1 Utsläpp'!Z9/'7 Sysselsatta (kvartal)'!AA9</f>
        <v>0.84494382022471903</v>
      </c>
      <c r="AB9" s="140">
        <f>'1 Utsläpp'!AA9/'7 Sysselsatta (kvartal)'!AB9</f>
        <v>1.2275</v>
      </c>
      <c r="AC9" s="140">
        <f>'1 Utsläpp'!AB9/'7 Sysselsatta (kvartal)'!AC9</f>
        <v>1.26875</v>
      </c>
      <c r="AD9" s="140">
        <f>'1 Utsläpp'!AC9/'7 Sysselsatta (kvartal)'!AD9</f>
        <v>0.93863636363636349</v>
      </c>
      <c r="AE9" s="140">
        <f>'1 Utsläpp'!AD9/'7 Sysselsatta (kvartal)'!AE9</f>
        <v>0.90238095238095239</v>
      </c>
      <c r="AF9" s="140">
        <f>'1 Utsläpp'!AE9/'7 Sysselsatta (kvartal)'!AF9</f>
        <v>0.98170731707317094</v>
      </c>
      <c r="AG9" s="140">
        <f>'1 Utsläpp'!AF9/'7 Sysselsatta (kvartal)'!AG9</f>
        <v>1.0467532467532468</v>
      </c>
      <c r="AH9" s="140">
        <f>'1 Utsläpp'!AG9/'7 Sysselsatta (kvartal)'!AH9</f>
        <v>0.89397590361445778</v>
      </c>
      <c r="AI9" s="140">
        <f>'1 Utsläpp'!AH9/'7 Sysselsatta (kvartal)'!AI9</f>
        <v>0.80609756097560992</v>
      </c>
      <c r="AJ9" s="140">
        <f>'1 Utsläpp'!AI9/'7 Sysselsatta (kvartal)'!AJ9</f>
        <v>0.98717948717948723</v>
      </c>
      <c r="AK9" s="140">
        <f>'1 Utsläpp'!AJ9/'7 Sysselsatta (kvartal)'!AK9</f>
        <v>1.1499999999999999</v>
      </c>
      <c r="AL9" s="140">
        <f>'1 Utsläpp'!AK9/'7 Sysselsatta (kvartal)'!AL9</f>
        <v>0.85</v>
      </c>
      <c r="AM9" s="140">
        <f>'1 Utsläpp'!AL9/'7 Sysselsatta (kvartal)'!AM9</f>
        <v>0.70470588235294118</v>
      </c>
      <c r="AN9" s="140">
        <f>'1 Utsläpp'!AM9/'7 Sysselsatta (kvartal)'!AN9</f>
        <v>0.88214285714285712</v>
      </c>
      <c r="AO9" s="140">
        <f>'1 Utsläpp'!AN9/'7 Sysselsatta (kvartal)'!AO9</f>
        <v>0.99864864864864855</v>
      </c>
      <c r="AP9" s="140">
        <f>'1 Utsläpp'!AO9/'7 Sysselsatta (kvartal)'!AP9</f>
        <v>0.74390243902439024</v>
      </c>
      <c r="AQ9" s="140">
        <f>'1 Utsläpp'!AP9/'7 Sysselsatta (kvartal)'!AQ9</f>
        <v>0.72048192771084341</v>
      </c>
      <c r="AR9" s="140">
        <f>'1 Utsläpp'!AQ9/'7 Sysselsatta (kvartal)'!AR9</f>
        <v>0.86493506493506489</v>
      </c>
      <c r="AS9" s="140">
        <f>'1 Utsläpp'!AR9/'7 Sysselsatta (kvartal)'!AS9</f>
        <v>0.76800000000000002</v>
      </c>
      <c r="AT9" s="140">
        <f>'1 Utsläpp'!AS9/'7 Sysselsatta (kvartal)'!AT9</f>
        <v>0.6121951219512195</v>
      </c>
      <c r="AU9" s="140">
        <f>'1 Utsläpp'!AT9/'7 Sysselsatta (kvartal)'!AU9</f>
        <v>0.59358974358974359</v>
      </c>
      <c r="AV9" s="140">
        <f>'1 Utsläpp'!AU9/'7 Sysselsatta (kvartal)'!AV9</f>
        <v>0.68</v>
      </c>
      <c r="AW9" s="140">
        <f>'1 Utsläpp'!AV9/'7 Sysselsatta (kvartal)'!AW9</f>
        <v>0.70379746835443024</v>
      </c>
      <c r="AX9" s="140">
        <f>'1 Utsläpp'!AW9/'7 Sysselsatta (kvartal)'!AX9</f>
        <v>0.61</v>
      </c>
      <c r="AY9" s="140">
        <f>'1 Utsläpp'!AX9/'7 Sysselsatta (kvartal)'!AY9</f>
        <v>0.5987179487179487</v>
      </c>
      <c r="AZ9" s="140">
        <f>'1 Utsläpp'!AZ9/'7 Sysselsatta (kvartal)'!AZ9</f>
        <v>0.68648648648648647</v>
      </c>
      <c r="BA9" s="140">
        <f>'1 Utsläpp'!BA9/'7 Sysselsatta (kvartal)'!BA9</f>
        <v>0.54133333333333333</v>
      </c>
      <c r="BB9" s="140">
        <f>'1 Utsläpp'!BB9/'7 Sysselsatta (kvartal)'!BB9</f>
        <v>0.56578947368421051</v>
      </c>
      <c r="BC9" s="140">
        <f>'1 Utsläpp'!BC9/'7 Sysselsatta (kvartal)'!BC9</f>
        <v>0.64729729729729724</v>
      </c>
      <c r="BD9" s="140">
        <f>'1 Utsläpp'!BD9/'7 Sysselsatta (kvartal)'!BD9</f>
        <v>0.67500000000000004</v>
      </c>
      <c r="BE9" s="140">
        <f>'1 Utsläpp'!BE9/'7 Sysselsatta (kvartal)'!BE9</f>
        <v>0.57162162162162167</v>
      </c>
      <c r="BF9" s="140">
        <f>'1 Utsläpp'!BF9/'7 Sysselsatta (kvartal)'!BF9</f>
        <v>0.51447368421052631</v>
      </c>
      <c r="BG9" s="140">
        <f>'1 Utsläpp'!BG9/'7 Sysselsatta (kvartal)'!BG9</f>
        <v>0.62972972972972974</v>
      </c>
      <c r="BH9" s="140">
        <f>'1 Utsläpp'!BH9/'7 Sysselsatta (kvartal)'!BH9</f>
        <v>0.68399999999999994</v>
      </c>
      <c r="BI9" s="140">
        <f>'1 Utsläpp'!BI9/'7 Sysselsatta (kvartal)'!BI9</f>
        <v>0.58831168831168834</v>
      </c>
      <c r="BJ9" s="140">
        <f>'1 Utsläpp'!BK9/'7 Sysselsatta (kvartal)'!BK9</f>
        <v>0.72207792207792199</v>
      </c>
      <c r="BK9" s="140">
        <f>'1 Utsläpp'!BL9/'7 Sysselsatta (kvartal)'!BL9</f>
        <v>0.72236842105263166</v>
      </c>
      <c r="BL9" s="140">
        <f>'1 Utsläpp'!BM9/'7 Sysselsatta (kvartal)'!BM9</f>
        <v>0.60909090909090913</v>
      </c>
      <c r="BM9" s="140">
        <f>'1 Utsläpp'!BN9/'7 Sysselsatta (kvartal)'!BN9</f>
        <v>0.53116883116883118</v>
      </c>
      <c r="BN9" s="140">
        <f>'1 Utsläpp'!BO9/'7 Sysselsatta (kvartal)'!BO9</f>
        <v>0.72133333333333338</v>
      </c>
      <c r="BO9" s="140">
        <f>'1 Utsläpp'!BP9/'7 Sysselsatta (kvartal)'!BP9</f>
        <v>0.84109589041095889</v>
      </c>
      <c r="BP9" s="140">
        <f>'1 Utsläpp'!BQ9/'7 Sysselsatta (kvartal)'!BQ9</f>
        <v>0.74931506849315066</v>
      </c>
      <c r="BQ9" s="140">
        <f>'1 Utsläpp'!BR9/'7 Sysselsatta (kvartal)'!BR9</f>
        <v>0.60533333333333339</v>
      </c>
      <c r="BR9" s="140">
        <f>'1 Utsläpp'!BS9/'7 Sysselsatta (kvartal)'!BS9</f>
        <v>0.76849315068493151</v>
      </c>
      <c r="BS9" s="140">
        <f>'1 Utsläpp'!BT9/'7 Sysselsatta (kvartal)'!BT9</f>
        <v>0.85138888888888886</v>
      </c>
      <c r="BT9" s="140">
        <f>'1 Utsläpp'!BU9/'7 Sysselsatta (kvartal)'!BU9</f>
        <v>0.6958333333333333</v>
      </c>
      <c r="BU9" s="140">
        <f>'1 Utsläpp'!BV9/'7 Sysselsatta (kvartal)'!BV9</f>
        <v>0.56891891891891888</v>
      </c>
      <c r="BV9" s="140">
        <f>'1 Utsläpp'!BW9/'7 Sysselsatta (kvartal)'!BW9</f>
        <v>0.66388888888888886</v>
      </c>
      <c r="BW9" s="232"/>
    </row>
    <row r="10" spans="1:75" s="16" customFormat="1" ht="15.75" customHeight="1" x14ac:dyDescent="0.3">
      <c r="A10"/>
      <c r="B10" s="131" t="s">
        <v>108</v>
      </c>
      <c r="C10" s="116" t="s">
        <v>36</v>
      </c>
      <c r="D10" s="140">
        <f>'1 Utsläpp'!D10/'7 Sysselsatta (kvartal)'!D10</f>
        <v>6.3993095512082849</v>
      </c>
      <c r="E10" s="140">
        <f>'1 Utsläpp'!E10/'7 Sysselsatta (kvartal)'!E10</f>
        <v>4.9387931034482762</v>
      </c>
      <c r="F10" s="140">
        <f>'1 Utsläpp'!F10/'7 Sysselsatta (kvartal)'!F10</f>
        <v>5.176185671039355</v>
      </c>
      <c r="G10" s="140">
        <f>'1 Utsläpp'!G10/'7 Sysselsatta (kvartal)'!G10</f>
        <v>7.2474056603773596</v>
      </c>
      <c r="H10" s="140">
        <f>'1 Utsläpp'!H10/'7 Sysselsatta (kvartal)'!H10</f>
        <v>7.2996287128712867</v>
      </c>
      <c r="I10" s="140">
        <f>'1 Utsläpp'!I10/'7 Sysselsatta (kvartal)'!I10</f>
        <v>4.6601415094339629</v>
      </c>
      <c r="J10" s="140">
        <f>'1 Utsläpp'!J10/'7 Sysselsatta (kvartal)'!J10</f>
        <v>4.1815315315315313</v>
      </c>
      <c r="K10" s="140">
        <f>'1 Utsläpp'!K10/'7 Sysselsatta (kvartal)'!K10</f>
        <v>6.0752866242038222</v>
      </c>
      <c r="L10" s="140">
        <f>'1 Utsläpp'!L10/'7 Sysselsatta (kvartal)'!L10</f>
        <v>8.0271668822768429</v>
      </c>
      <c r="M10" s="140">
        <f>'1 Utsläpp'!M10/'7 Sysselsatta (kvartal)'!M10</f>
        <v>4.7891463414634146</v>
      </c>
      <c r="N10" s="140">
        <f>'1 Utsläpp'!N10/'7 Sysselsatta (kvartal)'!N10</f>
        <v>4.0353409090909089</v>
      </c>
      <c r="O10" s="140">
        <f>'1 Utsläpp'!N10/'7 Sysselsatta (kvartal)'!N10</f>
        <v>4.0353409090909089</v>
      </c>
      <c r="P10" s="140">
        <f>'1 Utsläpp'!O10/'7 Sysselsatta (kvartal)'!O10</f>
        <v>7.121512385919166</v>
      </c>
      <c r="Q10" s="140">
        <f>'1 Utsläpp'!P10/'7 Sysselsatta (kvartal)'!Q10</f>
        <v>7.3171003717472116</v>
      </c>
      <c r="R10" s="140">
        <f>'1 Utsläpp'!Q10/'7 Sysselsatta (kvartal)'!R10</f>
        <v>4.6256410256410261</v>
      </c>
      <c r="S10" s="140">
        <f>'1 Utsläpp'!R10/'7 Sysselsatta (kvartal)'!S10</f>
        <v>4.6942895086321386</v>
      </c>
      <c r="T10" s="140">
        <f>'1 Utsläpp'!S10/'7 Sysselsatta (kvartal)'!T10</f>
        <v>5.7331536388140156</v>
      </c>
      <c r="U10" s="140">
        <f>'1 Utsläpp'!T10/'7 Sysselsatta (kvartal)'!U10</f>
        <v>6.1576972833117729</v>
      </c>
      <c r="V10" s="140">
        <f>'1 Utsläpp'!U10/'7 Sysselsatta (kvartal)'!V10</f>
        <v>4.8884662576687123</v>
      </c>
      <c r="W10" s="140">
        <f>'1 Utsläpp'!V10/'7 Sysselsatta (kvartal)'!W10</f>
        <v>4.7696927374301676</v>
      </c>
      <c r="X10" s="140">
        <f>'1 Utsläpp'!W10/'7 Sysselsatta (kvartal)'!X10</f>
        <v>6.0775714285714288</v>
      </c>
      <c r="Y10" s="140">
        <f>'1 Utsläpp'!X10/'7 Sysselsatta (kvartal)'!Y10</f>
        <v>5.8658002735978121</v>
      </c>
      <c r="Z10" s="140">
        <f>'1 Utsläpp'!Y10/'7 Sysselsatta (kvartal)'!Z10</f>
        <v>4.3829204693611477</v>
      </c>
      <c r="AA10" s="140">
        <f>'1 Utsläpp'!Z10/'7 Sysselsatta (kvartal)'!AA10</f>
        <v>4.3442836468885675</v>
      </c>
      <c r="AB10" s="140">
        <f>'1 Utsläpp'!AA10/'7 Sysselsatta (kvartal)'!AB10</f>
        <v>4.4952449567723347</v>
      </c>
      <c r="AC10" s="140">
        <f>'1 Utsläpp'!AB10/'7 Sysselsatta (kvartal)'!AC10</f>
        <v>4.5156918687589167</v>
      </c>
      <c r="AD10" s="140">
        <f>'1 Utsläpp'!AC10/'7 Sysselsatta (kvartal)'!AD10</f>
        <v>3.9721704394141146</v>
      </c>
      <c r="AE10" s="140">
        <f>'1 Utsläpp'!AD10/'7 Sysselsatta (kvartal)'!AE10</f>
        <v>3.982753623188406</v>
      </c>
      <c r="AF10" s="140">
        <f>'1 Utsläpp'!AE10/'7 Sysselsatta (kvartal)'!AF10</f>
        <v>4.5265335235378039</v>
      </c>
      <c r="AG10" s="140">
        <f>'1 Utsläpp'!AF10/'7 Sysselsatta (kvartal)'!AG10</f>
        <v>4.4048226950354614</v>
      </c>
      <c r="AH10" s="140">
        <f>'1 Utsläpp'!AG10/'7 Sysselsatta (kvartal)'!AH10</f>
        <v>3.7832647462277089</v>
      </c>
      <c r="AI10" s="140">
        <f>'1 Utsläpp'!AH10/'7 Sysselsatta (kvartal)'!AI10</f>
        <v>3.6159604519774011</v>
      </c>
      <c r="AJ10" s="140">
        <f>'1 Utsläpp'!AI10/'7 Sysselsatta (kvartal)'!AJ10</f>
        <v>4.3529069767441868</v>
      </c>
      <c r="AK10" s="140">
        <f>'1 Utsläpp'!AJ10/'7 Sysselsatta (kvartal)'!AK10</f>
        <v>5.3232091690544419</v>
      </c>
      <c r="AL10" s="140">
        <f>'1 Utsläpp'!AK10/'7 Sysselsatta (kvartal)'!AL10</f>
        <v>4.2942577030812323</v>
      </c>
      <c r="AM10" s="140">
        <f>'1 Utsläpp'!AL10/'7 Sysselsatta (kvartal)'!AM10</f>
        <v>4.3953147877013174</v>
      </c>
      <c r="AN10" s="140">
        <f>'1 Utsläpp'!AM10/'7 Sysselsatta (kvartal)'!AN10</f>
        <v>5.2928366762177657</v>
      </c>
      <c r="AO10" s="140">
        <f>'1 Utsläpp'!AN10/'7 Sysselsatta (kvartal)'!AO10</f>
        <v>4.9782361308677103</v>
      </c>
      <c r="AP10" s="140">
        <f>'1 Utsläpp'!AO10/'7 Sysselsatta (kvartal)'!AP10</f>
        <v>4.3294520547945208</v>
      </c>
      <c r="AQ10" s="140">
        <f>'1 Utsläpp'!AP10/'7 Sysselsatta (kvartal)'!AQ10</f>
        <v>4.3121915820029022</v>
      </c>
      <c r="AR10" s="140">
        <f>'1 Utsläpp'!AQ10/'7 Sysselsatta (kvartal)'!AR10</f>
        <v>5.3012747875354114</v>
      </c>
      <c r="AS10" s="140">
        <f>'1 Utsläpp'!AR10/'7 Sysselsatta (kvartal)'!AS10</f>
        <v>5.7425952045133988</v>
      </c>
      <c r="AT10" s="140">
        <f>'1 Utsläpp'!AS10/'7 Sysselsatta (kvartal)'!AT10</f>
        <v>4.6550764951321275</v>
      </c>
      <c r="AU10" s="140">
        <f>'1 Utsläpp'!AT10/'7 Sysselsatta (kvartal)'!AU10</f>
        <v>4.7674074074074078</v>
      </c>
      <c r="AV10" s="140">
        <f>'1 Utsläpp'!AU10/'7 Sysselsatta (kvartal)'!AV10</f>
        <v>5.0680291970802926</v>
      </c>
      <c r="AW10" s="140">
        <f>'1 Utsläpp'!AV10/'7 Sysselsatta (kvartal)'!AW10</f>
        <v>5.278770131771596</v>
      </c>
      <c r="AX10" s="140">
        <f>'1 Utsläpp'!AW10/'7 Sysselsatta (kvartal)'!AX10</f>
        <v>4.4417256011315409</v>
      </c>
      <c r="AY10" s="140">
        <f>'1 Utsläpp'!AX10/'7 Sysselsatta (kvartal)'!AY10</f>
        <v>4.9721461187214615</v>
      </c>
      <c r="AZ10" s="140">
        <f>'1 Utsläpp'!AZ10/'7 Sysselsatta (kvartal)'!AZ10</f>
        <v>5.0743666169895683</v>
      </c>
      <c r="BA10" s="140">
        <f>'1 Utsläpp'!BA10/'7 Sysselsatta (kvartal)'!BA10</f>
        <v>4.4081360946745569</v>
      </c>
      <c r="BB10" s="140">
        <f>'1 Utsläpp'!BB10/'7 Sysselsatta (kvartal)'!BB10</f>
        <v>4.4662824207492786</v>
      </c>
      <c r="BC10" s="140">
        <f>'1 Utsläpp'!BC10/'7 Sysselsatta (kvartal)'!BC10</f>
        <v>5.124700598802395</v>
      </c>
      <c r="BD10" s="140">
        <f>'1 Utsläpp'!BD10/'7 Sysselsatta (kvartal)'!BD10</f>
        <v>5.235171385991058</v>
      </c>
      <c r="BE10" s="140">
        <f>'1 Utsläpp'!BE10/'7 Sysselsatta (kvartal)'!BE10</f>
        <v>4.5805270863836025</v>
      </c>
      <c r="BF10" s="140">
        <f>'1 Utsläpp'!BF10/'7 Sysselsatta (kvartal)'!BF10</f>
        <v>4.567801418439716</v>
      </c>
      <c r="BG10" s="140">
        <f>'1 Utsläpp'!BG10/'7 Sysselsatta (kvartal)'!BG10</f>
        <v>5.0252569750367115</v>
      </c>
      <c r="BH10" s="140">
        <f>'1 Utsläpp'!BH10/'7 Sysselsatta (kvartal)'!BH10</f>
        <v>4.295614035087719</v>
      </c>
      <c r="BI10" s="140">
        <f>'1 Utsläpp'!BI10/'7 Sysselsatta (kvartal)'!BI10</f>
        <v>3.894594594594595</v>
      </c>
      <c r="BJ10" s="140">
        <f>'1 Utsläpp'!BK10/'7 Sysselsatta (kvartal)'!BK10</f>
        <v>5.5361549497847919</v>
      </c>
      <c r="BK10" s="140">
        <f>'1 Utsläpp'!BL10/'7 Sysselsatta (kvartal)'!BL10</f>
        <v>5.4265693430656938</v>
      </c>
      <c r="BL10" s="140">
        <f>'1 Utsläpp'!BM10/'7 Sysselsatta (kvartal)'!BM10</f>
        <v>4.9852339181286549</v>
      </c>
      <c r="BM10" s="140">
        <f>'1 Utsläpp'!BN10/'7 Sysselsatta (kvartal)'!BN10</f>
        <v>4.1879310344827596</v>
      </c>
      <c r="BN10" s="140">
        <f>'1 Utsläpp'!BO10/'7 Sysselsatta (kvartal)'!BO10</f>
        <v>5.4232522796352587</v>
      </c>
      <c r="BO10" s="140">
        <f>'1 Utsläpp'!BP10/'7 Sysselsatta (kvartal)'!BP10</f>
        <v>5.9749999999999996</v>
      </c>
      <c r="BP10" s="140">
        <f>'1 Utsläpp'!BQ10/'7 Sysselsatta (kvartal)'!BQ10</f>
        <v>5.4738390092879268</v>
      </c>
      <c r="BQ10" s="140">
        <f>'1 Utsläpp'!BR10/'7 Sysselsatta (kvartal)'!BR10</f>
        <v>5.160968229954614</v>
      </c>
      <c r="BR10" s="140">
        <f>'1 Utsläpp'!BS10/'7 Sysselsatta (kvartal)'!BS10</f>
        <v>5.803481012658227</v>
      </c>
      <c r="BS10" s="140">
        <f>'1 Utsläpp'!BT10/'7 Sysselsatta (kvartal)'!BT10</f>
        <v>5.4916006339144214</v>
      </c>
      <c r="BT10" s="140">
        <f>'1 Utsläpp'!BU10/'7 Sysselsatta (kvartal)'!BU10</f>
        <v>4.8726989079563179</v>
      </c>
      <c r="BU10" s="140">
        <f>'1 Utsläpp'!BV10/'7 Sysselsatta (kvartal)'!BV10</f>
        <v>4.5092987804878053</v>
      </c>
      <c r="BV10" s="140">
        <f>'1 Utsläpp'!BW10/'7 Sysselsatta (kvartal)'!BW10</f>
        <v>5.2323199999999996</v>
      </c>
      <c r="BW10" s="232"/>
    </row>
    <row r="11" spans="1:75" s="16" customFormat="1" ht="15.75" customHeight="1" x14ac:dyDescent="0.3">
      <c r="A11"/>
      <c r="B11" s="131" t="s">
        <v>109</v>
      </c>
      <c r="C11" s="116" t="s">
        <v>37</v>
      </c>
      <c r="D11" s="140">
        <f>'1 Utsläpp'!D11/'7 Sysselsatta (kvartal)'!D11</f>
        <v>28.001507537688447</v>
      </c>
      <c r="E11" s="140">
        <f>'1 Utsläpp'!E11/'7 Sysselsatta (kvartal)'!E11</f>
        <v>28.046093750000001</v>
      </c>
      <c r="F11" s="140">
        <f>'1 Utsläpp'!F11/'7 Sysselsatta (kvartal)'!F11</f>
        <v>27.769414893617022</v>
      </c>
      <c r="G11" s="140">
        <f>'1 Utsläpp'!G11/'7 Sysselsatta (kvartal)'!G11</f>
        <v>39.450000000000003</v>
      </c>
      <c r="H11" s="140">
        <f>'1 Utsläpp'!H11/'7 Sysselsatta (kvartal)'!H11</f>
        <v>33.461218836565095</v>
      </c>
      <c r="I11" s="140">
        <f>'1 Utsläpp'!I11/'7 Sysselsatta (kvartal)'!I11</f>
        <v>32.947091412742381</v>
      </c>
      <c r="J11" s="140">
        <f>'1 Utsläpp'!J11/'7 Sysselsatta (kvartal)'!J11</f>
        <v>27.498011363636358</v>
      </c>
      <c r="K11" s="140">
        <f>'1 Utsläpp'!K11/'7 Sysselsatta (kvartal)'!K11</f>
        <v>33.639428571428574</v>
      </c>
      <c r="L11" s="140">
        <f>'1 Utsläpp'!L11/'7 Sysselsatta (kvartal)'!L11</f>
        <v>35.117613636363636</v>
      </c>
      <c r="M11" s="140">
        <f>'1 Utsläpp'!M11/'7 Sysselsatta (kvartal)'!M11</f>
        <v>34.26220930232558</v>
      </c>
      <c r="N11" s="140">
        <f>'1 Utsläpp'!N11/'7 Sysselsatta (kvartal)'!N11</f>
        <v>32.930434782608693</v>
      </c>
      <c r="O11" s="140">
        <f>'1 Utsläpp'!N11/'7 Sysselsatta (kvartal)'!N11</f>
        <v>32.930434782608693</v>
      </c>
      <c r="P11" s="140">
        <f>'1 Utsläpp'!O11/'7 Sysselsatta (kvartal)'!O11</f>
        <v>35.183582089552239</v>
      </c>
      <c r="Q11" s="140">
        <f>'1 Utsläpp'!P11/'7 Sysselsatta (kvartal)'!Q11</f>
        <v>33.188988095238095</v>
      </c>
      <c r="R11" s="140">
        <f>'1 Utsläpp'!Q11/'7 Sysselsatta (kvartal)'!R11</f>
        <v>32.579579579579587</v>
      </c>
      <c r="S11" s="140">
        <f>'1 Utsläpp'!R11/'7 Sysselsatta (kvartal)'!S11</f>
        <v>33.141846153846153</v>
      </c>
      <c r="T11" s="140">
        <f>'1 Utsläpp'!S11/'7 Sysselsatta (kvartal)'!T11</f>
        <v>30.594955489614239</v>
      </c>
      <c r="U11" s="140">
        <f>'1 Utsläpp'!T11/'7 Sysselsatta (kvartal)'!U11</f>
        <v>38.337187499999999</v>
      </c>
      <c r="V11" s="140">
        <f>'1 Utsläpp'!U11/'7 Sysselsatta (kvartal)'!V11</f>
        <v>35.574074074074076</v>
      </c>
      <c r="W11" s="140">
        <f>'1 Utsläpp'!V11/'7 Sysselsatta (kvartal)'!W11</f>
        <v>30.166134185303516</v>
      </c>
      <c r="X11" s="140">
        <f>'1 Utsläpp'!W11/'7 Sysselsatta (kvartal)'!X11</f>
        <v>33.696802325581402</v>
      </c>
      <c r="Y11" s="140">
        <f>'1 Utsläpp'!X11/'7 Sysselsatta (kvartal)'!Y11</f>
        <v>30.936163522012578</v>
      </c>
      <c r="Z11" s="140">
        <f>'1 Utsläpp'!Y11/'7 Sysselsatta (kvartal)'!Z11</f>
        <v>32.284567901234567</v>
      </c>
      <c r="AA11" s="140">
        <f>'1 Utsläpp'!Z11/'7 Sysselsatta (kvartal)'!AA11</f>
        <v>32.522186495176847</v>
      </c>
      <c r="AB11" s="140">
        <f>'1 Utsläpp'!AA11/'7 Sysselsatta (kvartal)'!AB11</f>
        <v>31.368923076923078</v>
      </c>
      <c r="AC11" s="140">
        <f>'1 Utsläpp'!AB11/'7 Sysselsatta (kvartal)'!AC11</f>
        <v>33.007232704402519</v>
      </c>
      <c r="AD11" s="140">
        <f>'1 Utsläpp'!AC11/'7 Sysselsatta (kvartal)'!AD11</f>
        <v>31.455763239875388</v>
      </c>
      <c r="AE11" s="140">
        <f>'1 Utsläpp'!AD11/'7 Sysselsatta (kvartal)'!AE11</f>
        <v>34.373701298701299</v>
      </c>
      <c r="AF11" s="140">
        <f>'1 Utsläpp'!AE11/'7 Sysselsatta (kvartal)'!AF11</f>
        <v>31.537724550898201</v>
      </c>
      <c r="AG11" s="140">
        <f>'1 Utsläpp'!AF11/'7 Sysselsatta (kvartal)'!AG11</f>
        <v>30.107763975155279</v>
      </c>
      <c r="AH11" s="140">
        <f>'1 Utsläpp'!AG11/'7 Sysselsatta (kvartal)'!AH11</f>
        <v>40.838291139240503</v>
      </c>
      <c r="AI11" s="140">
        <f>'1 Utsläpp'!AH11/'7 Sysselsatta (kvartal)'!AI11</f>
        <v>33.53729903536977</v>
      </c>
      <c r="AJ11" s="140">
        <f>'1 Utsläpp'!AI11/'7 Sysselsatta (kvartal)'!AJ11</f>
        <v>28.415624999999999</v>
      </c>
      <c r="AK11" s="140">
        <f>'1 Utsläpp'!AJ11/'7 Sysselsatta (kvartal)'!AK11</f>
        <v>31.977812499999999</v>
      </c>
      <c r="AL11" s="140">
        <f>'1 Utsläpp'!AK11/'7 Sysselsatta (kvartal)'!AL11</f>
        <v>32.329113924050631</v>
      </c>
      <c r="AM11" s="140">
        <f>'1 Utsläpp'!AL11/'7 Sysselsatta (kvartal)'!AM11</f>
        <v>33.827531645569621</v>
      </c>
      <c r="AN11" s="140">
        <f>'1 Utsläpp'!AM11/'7 Sysselsatta (kvartal)'!AN11</f>
        <v>31.689595375722543</v>
      </c>
      <c r="AO11" s="140">
        <f>'1 Utsläpp'!AN11/'7 Sysselsatta (kvartal)'!AO11</f>
        <v>33.475460122699381</v>
      </c>
      <c r="AP11" s="140">
        <f>'1 Utsläpp'!AO11/'7 Sysselsatta (kvartal)'!AP11</f>
        <v>31.347305389221557</v>
      </c>
      <c r="AQ11" s="140">
        <f>'1 Utsläpp'!AP11/'7 Sysselsatta (kvartal)'!AQ11</f>
        <v>32.893354430379745</v>
      </c>
      <c r="AR11" s="140">
        <f>'1 Utsläpp'!AQ11/'7 Sysselsatta (kvartal)'!AR11</f>
        <v>33.054518072289156</v>
      </c>
      <c r="AS11" s="140">
        <f>'1 Utsläpp'!AR11/'7 Sysselsatta (kvartal)'!AS11</f>
        <v>33.356725146198826</v>
      </c>
      <c r="AT11" s="140">
        <f>'1 Utsläpp'!AS11/'7 Sysselsatta (kvartal)'!AT11</f>
        <v>32.440634005763691</v>
      </c>
      <c r="AU11" s="140">
        <f>'1 Utsläpp'!AT11/'7 Sysselsatta (kvartal)'!AU11</f>
        <v>31.201529051987762</v>
      </c>
      <c r="AV11" s="140">
        <f>'1 Utsläpp'!AU11/'7 Sysselsatta (kvartal)'!AV11</f>
        <v>33.37294117647059</v>
      </c>
      <c r="AW11" s="140">
        <f>'1 Utsläpp'!AV11/'7 Sysselsatta (kvartal)'!AW11</f>
        <v>25.543108504398827</v>
      </c>
      <c r="AX11" s="140">
        <f>'1 Utsläpp'!AW11/'7 Sysselsatta (kvartal)'!AX11</f>
        <v>27.4614730878187</v>
      </c>
      <c r="AY11" s="140">
        <f>'1 Utsläpp'!AX11/'7 Sysselsatta (kvartal)'!AY11</f>
        <v>28.091740412979352</v>
      </c>
      <c r="AZ11" s="140">
        <f>'1 Utsläpp'!AZ11/'7 Sysselsatta (kvartal)'!AZ11</f>
        <v>42.887246376811589</v>
      </c>
      <c r="BA11" s="140">
        <f>'1 Utsläpp'!BA11/'7 Sysselsatta (kvartal)'!BA11</f>
        <v>20.930681818181817</v>
      </c>
      <c r="BB11" s="140">
        <f>'1 Utsläpp'!BB11/'7 Sysselsatta (kvartal)'!BB11</f>
        <v>15.756749311294767</v>
      </c>
      <c r="BC11" s="140">
        <f>'1 Utsläpp'!BC11/'7 Sysselsatta (kvartal)'!BC11</f>
        <v>16.075213675213675</v>
      </c>
      <c r="BD11" s="140">
        <f>'1 Utsläpp'!BD11/'7 Sysselsatta (kvartal)'!BD11</f>
        <v>25.80593220338983</v>
      </c>
      <c r="BE11" s="140">
        <f>'1 Utsläpp'!BE11/'7 Sysselsatta (kvartal)'!BE11</f>
        <v>32.411080332409973</v>
      </c>
      <c r="BF11" s="140">
        <f>'1 Utsläpp'!BF11/'7 Sysselsatta (kvartal)'!BF11</f>
        <v>27.183378016085793</v>
      </c>
      <c r="BG11" s="140">
        <f>'1 Utsläpp'!BG11/'7 Sysselsatta (kvartal)'!BG11</f>
        <v>30.48</v>
      </c>
      <c r="BH11" s="140">
        <f>'1 Utsläpp'!BH11/'7 Sysselsatta (kvartal)'!BH11</f>
        <v>34.827777777777776</v>
      </c>
      <c r="BI11" s="140">
        <f>'1 Utsläpp'!BI11/'7 Sysselsatta (kvartal)'!BI11</f>
        <v>12.755616438356164</v>
      </c>
      <c r="BJ11" s="140">
        <f>'1 Utsläpp'!BK11/'7 Sysselsatta (kvartal)'!BK11</f>
        <v>31.570523415977963</v>
      </c>
      <c r="BK11" s="140">
        <f>'1 Utsläpp'!BL11/'7 Sysselsatta (kvartal)'!BL11</f>
        <v>29.418181818181825</v>
      </c>
      <c r="BL11" s="140">
        <f>'1 Utsläpp'!BM11/'7 Sysselsatta (kvartal)'!BM11</f>
        <v>29.757493188010894</v>
      </c>
      <c r="BM11" s="140">
        <f>'1 Utsläpp'!BN11/'7 Sysselsatta (kvartal)'!BN11</f>
        <v>23.926190476190477</v>
      </c>
      <c r="BN11" s="140">
        <f>'1 Utsläpp'!BO11/'7 Sysselsatta (kvartal)'!BO11</f>
        <v>22.405464480874315</v>
      </c>
      <c r="BO11" s="140">
        <f>'1 Utsläpp'!BP11/'7 Sysselsatta (kvartal)'!BP11</f>
        <v>28.574393530997302</v>
      </c>
      <c r="BP11" s="140">
        <f>'1 Utsläpp'!BQ11/'7 Sysselsatta (kvartal)'!BQ11</f>
        <v>25.025132275132279</v>
      </c>
      <c r="BQ11" s="140">
        <f>'1 Utsläpp'!BR11/'7 Sysselsatta (kvartal)'!BR11</f>
        <v>26.083462532299738</v>
      </c>
      <c r="BR11" s="140">
        <f>'1 Utsläpp'!BS11/'7 Sysselsatta (kvartal)'!BS11</f>
        <v>25.666578249336869</v>
      </c>
      <c r="BS11" s="140">
        <f>'1 Utsläpp'!BT11/'7 Sysselsatta (kvartal)'!BT11</f>
        <v>25.795755968169761</v>
      </c>
      <c r="BT11" s="140">
        <f>'1 Utsläpp'!BU11/'7 Sysselsatta (kvartal)'!BU11</f>
        <v>25.45</v>
      </c>
      <c r="BU11" s="140">
        <f>'1 Utsläpp'!BV11/'7 Sysselsatta (kvartal)'!BV11</f>
        <v>24.974550128534705</v>
      </c>
      <c r="BV11" s="140">
        <f>'1 Utsläpp'!BW11/'7 Sysselsatta (kvartal)'!BW11</f>
        <v>25.965159574468082</v>
      </c>
      <c r="BW11" s="232"/>
    </row>
    <row r="12" spans="1:75" s="16" customFormat="1" ht="15.75" customHeight="1" x14ac:dyDescent="0.3">
      <c r="A12"/>
      <c r="B12" s="131" t="s">
        <v>109</v>
      </c>
      <c r="C12" s="116" t="s">
        <v>38</v>
      </c>
      <c r="D12" s="140">
        <f>'1 Utsläpp'!D12/'7 Sysselsatta (kvartal)'!D12</f>
        <v>22.838947368421053</v>
      </c>
      <c r="E12" s="140">
        <f>'1 Utsläpp'!E12/'7 Sysselsatta (kvartal)'!E12</f>
        <v>22.166105769230768</v>
      </c>
      <c r="F12" s="140">
        <f>'1 Utsläpp'!F12/'7 Sysselsatta (kvartal)'!F12</f>
        <v>19.916478555304742</v>
      </c>
      <c r="G12" s="140">
        <f>'1 Utsläpp'!G12/'7 Sysselsatta (kvartal)'!G12</f>
        <v>23.165829145728644</v>
      </c>
      <c r="H12" s="140">
        <f>'1 Utsläpp'!H12/'7 Sysselsatta (kvartal)'!H12</f>
        <v>22.129914529914529</v>
      </c>
      <c r="I12" s="140">
        <f>'1 Utsläpp'!I12/'7 Sysselsatta (kvartal)'!I12</f>
        <v>21.214705882352941</v>
      </c>
      <c r="J12" s="140">
        <f>'1 Utsläpp'!J12/'7 Sysselsatta (kvartal)'!J12</f>
        <v>18.529057591623033</v>
      </c>
      <c r="K12" s="140">
        <f>'1 Utsläpp'!K12/'7 Sysselsatta (kvartal)'!K12</f>
        <v>20.777453580901852</v>
      </c>
      <c r="L12" s="140">
        <f>'1 Utsläpp'!L12/'7 Sysselsatta (kvartal)'!L12</f>
        <v>24.97930029154519</v>
      </c>
      <c r="M12" s="140">
        <f>'1 Utsläpp'!M12/'7 Sysselsatta (kvartal)'!M12</f>
        <v>22.99895287958115</v>
      </c>
      <c r="N12" s="140">
        <f>'1 Utsläpp'!N12/'7 Sysselsatta (kvartal)'!N12</f>
        <v>21.194776119402984</v>
      </c>
      <c r="O12" s="140">
        <f>'1 Utsläpp'!N12/'7 Sysselsatta (kvartal)'!N12</f>
        <v>21.194776119402984</v>
      </c>
      <c r="P12" s="140">
        <f>'1 Utsläpp'!O12/'7 Sysselsatta (kvartal)'!O12</f>
        <v>22.213999999999999</v>
      </c>
      <c r="Q12" s="140">
        <f>'1 Utsläpp'!P12/'7 Sysselsatta (kvartal)'!Q12</f>
        <v>21.606633906633906</v>
      </c>
      <c r="R12" s="140">
        <f>'1 Utsläpp'!Q12/'7 Sysselsatta (kvartal)'!R12</f>
        <v>20.789756097560975</v>
      </c>
      <c r="S12" s="140">
        <f>'1 Utsläpp'!R12/'7 Sysselsatta (kvartal)'!S12</f>
        <v>21.772500000000001</v>
      </c>
      <c r="T12" s="140">
        <f>'1 Utsläpp'!S12/'7 Sysselsatta (kvartal)'!T12</f>
        <v>25.584931506849315</v>
      </c>
      <c r="U12" s="140">
        <f>'1 Utsläpp'!T12/'7 Sysselsatta (kvartal)'!U12</f>
        <v>22.194059405940596</v>
      </c>
      <c r="V12" s="140">
        <f>'1 Utsläpp'!U12/'7 Sysselsatta (kvartal)'!V12</f>
        <v>21.264019851116629</v>
      </c>
      <c r="W12" s="140">
        <f>'1 Utsläpp'!V12/'7 Sysselsatta (kvartal)'!W12</f>
        <v>22.833248081841429</v>
      </c>
      <c r="X12" s="140">
        <f>'1 Utsläpp'!W12/'7 Sysselsatta (kvartal)'!X12</f>
        <v>25.17554945054945</v>
      </c>
      <c r="Y12" s="140">
        <f>'1 Utsläpp'!X12/'7 Sysselsatta (kvartal)'!Y12</f>
        <v>20.491494845360826</v>
      </c>
      <c r="Z12" s="140">
        <f>'1 Utsläpp'!Y12/'7 Sysselsatta (kvartal)'!Z12</f>
        <v>21.068797953964193</v>
      </c>
      <c r="AA12" s="140">
        <f>'1 Utsläpp'!Z12/'7 Sysselsatta (kvartal)'!AA12</f>
        <v>20.710129870129872</v>
      </c>
      <c r="AB12" s="140">
        <f>'1 Utsläpp'!AA12/'7 Sysselsatta (kvartal)'!AB12</f>
        <v>23.749572649572649</v>
      </c>
      <c r="AC12" s="140">
        <f>'1 Utsläpp'!AB12/'7 Sysselsatta (kvartal)'!AC12</f>
        <v>21.000813008130081</v>
      </c>
      <c r="AD12" s="140">
        <f>'1 Utsläpp'!AC12/'7 Sysselsatta (kvartal)'!AD12</f>
        <v>21.055670103092787</v>
      </c>
      <c r="AE12" s="140">
        <f>'1 Utsläpp'!AD12/'7 Sysselsatta (kvartal)'!AE12</f>
        <v>20.52573726541555</v>
      </c>
      <c r="AF12" s="140">
        <f>'1 Utsläpp'!AE12/'7 Sysselsatta (kvartal)'!AF12</f>
        <v>23.108055555555556</v>
      </c>
      <c r="AG12" s="140">
        <f>'1 Utsläpp'!AF12/'7 Sysselsatta (kvartal)'!AG12</f>
        <v>22.007123287671234</v>
      </c>
      <c r="AH12" s="140">
        <f>'1 Utsläpp'!AG12/'7 Sysselsatta (kvartal)'!AH12</f>
        <v>22.803684210526313</v>
      </c>
      <c r="AI12" s="140">
        <f>'1 Utsläpp'!AH12/'7 Sysselsatta (kvartal)'!AI12</f>
        <v>22.135135135135137</v>
      </c>
      <c r="AJ12" s="140">
        <f>'1 Utsläpp'!AI12/'7 Sysselsatta (kvartal)'!AJ12</f>
        <v>23.543801652892565</v>
      </c>
      <c r="AK12" s="140">
        <f>'1 Utsläpp'!AJ12/'7 Sysselsatta (kvartal)'!AK12</f>
        <v>22.317615176151762</v>
      </c>
      <c r="AL12" s="140">
        <f>'1 Utsläpp'!AK12/'7 Sysselsatta (kvartal)'!AL12</f>
        <v>22.649867374005304</v>
      </c>
      <c r="AM12" s="140">
        <f>'1 Utsläpp'!AL12/'7 Sysselsatta (kvartal)'!AM12</f>
        <v>22.795912806539508</v>
      </c>
      <c r="AN12" s="140">
        <f>'1 Utsläpp'!AM12/'7 Sysselsatta (kvartal)'!AN12</f>
        <v>24.572432432432432</v>
      </c>
      <c r="AO12" s="140">
        <f>'1 Utsläpp'!AN12/'7 Sysselsatta (kvartal)'!AO12</f>
        <v>21.457068062827222</v>
      </c>
      <c r="AP12" s="140">
        <f>'1 Utsläpp'!AO12/'7 Sysselsatta (kvartal)'!AP12</f>
        <v>22.05166240409207</v>
      </c>
      <c r="AQ12" s="140">
        <f>'1 Utsläpp'!AP12/'7 Sysselsatta (kvartal)'!AQ12</f>
        <v>21.983769633507851</v>
      </c>
      <c r="AR12" s="140">
        <f>'1 Utsläpp'!AQ12/'7 Sysselsatta (kvartal)'!AR12</f>
        <v>21.721212121212119</v>
      </c>
      <c r="AS12" s="140">
        <f>'1 Utsläpp'!AR12/'7 Sysselsatta (kvartal)'!AS12</f>
        <v>20.548402948402948</v>
      </c>
      <c r="AT12" s="140">
        <f>'1 Utsläpp'!AS12/'7 Sysselsatta (kvartal)'!AT12</f>
        <v>21.518518518518519</v>
      </c>
      <c r="AU12" s="140">
        <f>'1 Utsläpp'!AT12/'7 Sysselsatta (kvartal)'!AU12</f>
        <v>22.008928571428569</v>
      </c>
      <c r="AV12" s="140">
        <f>'1 Utsläpp'!AU12/'7 Sysselsatta (kvartal)'!AV12</f>
        <v>22.667263427109972</v>
      </c>
      <c r="AW12" s="140">
        <f>'1 Utsläpp'!AV12/'7 Sysselsatta (kvartal)'!AW12</f>
        <v>19.387917737789206</v>
      </c>
      <c r="AX12" s="140">
        <f>'1 Utsläpp'!AW12/'7 Sysselsatta (kvartal)'!AX12</f>
        <v>19.360459183673466</v>
      </c>
      <c r="AY12" s="140">
        <f>'1 Utsläpp'!AX12/'7 Sysselsatta (kvartal)'!AY12</f>
        <v>19.278157894736843</v>
      </c>
      <c r="AZ12" s="140">
        <f>'1 Utsläpp'!AZ12/'7 Sysselsatta (kvartal)'!AZ12</f>
        <v>17.975065616797899</v>
      </c>
      <c r="BA12" s="140">
        <f>'1 Utsläpp'!BA12/'7 Sysselsatta (kvartal)'!BA12</f>
        <v>19.58031496062992</v>
      </c>
      <c r="BB12" s="140">
        <f>'1 Utsläpp'!BB12/'7 Sysselsatta (kvartal)'!BB12</f>
        <v>17.88935064935065</v>
      </c>
      <c r="BC12" s="140">
        <f>'1 Utsläpp'!BC12/'7 Sysselsatta (kvartal)'!BC12</f>
        <v>19.068435013262597</v>
      </c>
      <c r="BD12" s="140">
        <f>'1 Utsläpp'!BD12/'7 Sysselsatta (kvartal)'!BD12</f>
        <v>18.3281914893617</v>
      </c>
      <c r="BE12" s="140">
        <f>'1 Utsläpp'!BE12/'7 Sysselsatta (kvartal)'!BE12</f>
        <v>19.492670157068062</v>
      </c>
      <c r="BF12" s="140">
        <f>'1 Utsläpp'!BF12/'7 Sysselsatta (kvartal)'!BF12</f>
        <v>16.947448979591837</v>
      </c>
      <c r="BG12" s="140">
        <f>'1 Utsläpp'!BG12/'7 Sysselsatta (kvartal)'!BG12</f>
        <v>18.642708333333335</v>
      </c>
      <c r="BH12" s="140">
        <f>'1 Utsläpp'!BH12/'7 Sysselsatta (kvartal)'!BH12</f>
        <v>16.979895561357704</v>
      </c>
      <c r="BI12" s="140">
        <f>'1 Utsläpp'!BI12/'7 Sysselsatta (kvartal)'!BI12</f>
        <v>18.498714652956298</v>
      </c>
      <c r="BJ12" s="140">
        <f>'1 Utsläpp'!BK12/'7 Sysselsatta (kvartal)'!BK12</f>
        <v>17.700777202072537</v>
      </c>
      <c r="BK12" s="140">
        <f>'1 Utsläpp'!BL12/'7 Sysselsatta (kvartal)'!BL12</f>
        <v>16.532984293193714</v>
      </c>
      <c r="BL12" s="140">
        <f>'1 Utsläpp'!BM12/'7 Sysselsatta (kvartal)'!BM12</f>
        <v>17.651968503937006</v>
      </c>
      <c r="BM12" s="140">
        <f>'1 Utsläpp'!BN12/'7 Sysselsatta (kvartal)'!BN12</f>
        <v>16.331770833333334</v>
      </c>
      <c r="BN12" s="140">
        <f>'1 Utsläpp'!BO12/'7 Sysselsatta (kvartal)'!BO12</f>
        <v>18.579729729729731</v>
      </c>
      <c r="BO12" s="140">
        <f>'1 Utsläpp'!BP12/'7 Sysselsatta (kvartal)'!BP12</f>
        <v>15.766204986149583</v>
      </c>
      <c r="BP12" s="140">
        <f>'1 Utsläpp'!BQ12/'7 Sysselsatta (kvartal)'!BQ12</f>
        <v>17.350969529085873</v>
      </c>
      <c r="BQ12" s="140">
        <f>'1 Utsläpp'!BR12/'7 Sysselsatta (kvartal)'!BR12</f>
        <v>16.255737704918033</v>
      </c>
      <c r="BR12" s="140">
        <f>'1 Utsläpp'!BS12/'7 Sysselsatta (kvartal)'!BS12</f>
        <v>16.771229050279331</v>
      </c>
      <c r="BS12" s="140">
        <f>'1 Utsläpp'!BT12/'7 Sysselsatta (kvartal)'!BT12</f>
        <v>16.236871508379888</v>
      </c>
      <c r="BT12" s="140">
        <f>'1 Utsläpp'!BU12/'7 Sysselsatta (kvartal)'!BU12</f>
        <v>16.697252747252747</v>
      </c>
      <c r="BU12" s="140">
        <f>'1 Utsläpp'!BV12/'7 Sysselsatta (kvartal)'!BV12</f>
        <v>15.579729729729731</v>
      </c>
      <c r="BV12" s="140">
        <f>'1 Utsläpp'!BW12/'7 Sysselsatta (kvartal)'!BW12</f>
        <v>16.397214484679665</v>
      </c>
      <c r="BW12" s="232"/>
    </row>
    <row r="13" spans="1:75" s="16" customFormat="1" ht="15.75" customHeight="1" x14ac:dyDescent="0.3">
      <c r="A13"/>
      <c r="B13" s="131" t="s">
        <v>110</v>
      </c>
      <c r="C13" s="116" t="s">
        <v>39</v>
      </c>
      <c r="D13" s="140">
        <f>'1 Utsläpp'!D13/'7 Sysselsatta (kvartal)'!D13</f>
        <v>14.033913043478261</v>
      </c>
      <c r="E13" s="140">
        <f>'1 Utsläpp'!E13/'7 Sysselsatta (kvartal)'!E13</f>
        <v>12.944861337683523</v>
      </c>
      <c r="F13" s="140">
        <f>'1 Utsläpp'!F13/'7 Sysselsatta (kvartal)'!F13</f>
        <v>12.788561816652647</v>
      </c>
      <c r="G13" s="140">
        <f>'1 Utsläpp'!G13/'7 Sysselsatta (kvartal)'!G13</f>
        <v>12.988638334778837</v>
      </c>
      <c r="H13" s="140">
        <f>'1 Utsläpp'!H13/'7 Sysselsatta (kvartal)'!H13</f>
        <v>8.6380217785843918</v>
      </c>
      <c r="I13" s="140">
        <f>'1 Utsläpp'!I13/'7 Sysselsatta (kvartal)'!I13</f>
        <v>8.0020599250936328</v>
      </c>
      <c r="J13" s="140">
        <f>'1 Utsläpp'!J13/'7 Sysselsatta (kvartal)'!J13</f>
        <v>7.4675972083748752</v>
      </c>
      <c r="K13" s="140">
        <f>'1 Utsläpp'!K13/'7 Sysselsatta (kvartal)'!K13</f>
        <v>10.637599206349206</v>
      </c>
      <c r="L13" s="140">
        <f>'1 Utsläpp'!L13/'7 Sysselsatta (kvartal)'!L13</f>
        <v>15.578484848484848</v>
      </c>
      <c r="M13" s="140">
        <f>'1 Utsläpp'!M13/'7 Sysselsatta (kvartal)'!M13</f>
        <v>15.245857418111754</v>
      </c>
      <c r="N13" s="140">
        <f>'1 Utsläpp'!N13/'7 Sysselsatta (kvartal)'!N13</f>
        <v>12.918660287081339</v>
      </c>
      <c r="O13" s="140">
        <f>'1 Utsläpp'!N13/'7 Sysselsatta (kvartal)'!N13</f>
        <v>12.918660287081339</v>
      </c>
      <c r="P13" s="140">
        <f>'1 Utsläpp'!O13/'7 Sysselsatta (kvartal)'!O13</f>
        <v>13.790199809705042</v>
      </c>
      <c r="Q13" s="140">
        <f>'1 Utsläpp'!P13/'7 Sysselsatta (kvartal)'!Q13</f>
        <v>13.494320297951582</v>
      </c>
      <c r="R13" s="140">
        <f>'1 Utsläpp'!Q13/'7 Sysselsatta (kvartal)'!R13</f>
        <v>13.788115134633241</v>
      </c>
      <c r="S13" s="140">
        <f>'1 Utsläpp'!R13/'7 Sysselsatta (kvartal)'!S13</f>
        <v>12.082313575525813</v>
      </c>
      <c r="T13" s="140">
        <f>'1 Utsläpp'!S13/'7 Sysselsatta (kvartal)'!T13</f>
        <v>12.48734655335222</v>
      </c>
      <c r="U13" s="140">
        <f>'1 Utsläpp'!T13/'7 Sysselsatta (kvartal)'!U13</f>
        <v>11.604967197750703</v>
      </c>
      <c r="V13" s="140">
        <f>'1 Utsläpp'!U13/'7 Sysselsatta (kvartal)'!V13</f>
        <v>11.663679245283017</v>
      </c>
      <c r="W13" s="140">
        <f>'1 Utsläpp'!V13/'7 Sysselsatta (kvartal)'!W13</f>
        <v>10.282028985507248</v>
      </c>
      <c r="X13" s="140">
        <f>'1 Utsläpp'!W13/'7 Sysselsatta (kvartal)'!X13</f>
        <v>11.427361246348587</v>
      </c>
      <c r="Y13" s="140">
        <f>'1 Utsläpp'!X13/'7 Sysselsatta (kvartal)'!Y13</f>
        <v>11.710609037328096</v>
      </c>
      <c r="Z13" s="140">
        <f>'1 Utsläpp'!Y13/'7 Sysselsatta (kvartal)'!Z13</f>
        <v>11.799420289855073</v>
      </c>
      <c r="AA13" s="140">
        <f>'1 Utsläpp'!Z13/'7 Sysselsatta (kvartal)'!AA13</f>
        <v>11.229064039408867</v>
      </c>
      <c r="AB13" s="140">
        <f>'1 Utsläpp'!AA13/'7 Sysselsatta (kvartal)'!AB13</f>
        <v>12.091782178217821</v>
      </c>
      <c r="AC13" s="140">
        <f>'1 Utsläpp'!AB13/'7 Sysselsatta (kvartal)'!AC13</f>
        <v>12.312301587301587</v>
      </c>
      <c r="AD13" s="140">
        <f>'1 Utsläpp'!AC13/'7 Sysselsatta (kvartal)'!AD13</f>
        <v>11.926982591876209</v>
      </c>
      <c r="AE13" s="140">
        <f>'1 Utsläpp'!AD13/'7 Sysselsatta (kvartal)'!AE13</f>
        <v>10.979313725490197</v>
      </c>
      <c r="AF13" s="140">
        <f>'1 Utsläpp'!AE13/'7 Sysselsatta (kvartal)'!AF13</f>
        <v>12.453446553446554</v>
      </c>
      <c r="AG13" s="140">
        <f>'1 Utsläpp'!AF13/'7 Sysselsatta (kvartal)'!AG13</f>
        <v>13.227145708582833</v>
      </c>
      <c r="AH13" s="140">
        <f>'1 Utsläpp'!AG13/'7 Sysselsatta (kvartal)'!AH13</f>
        <v>13.303567888999007</v>
      </c>
      <c r="AI13" s="140">
        <f>'1 Utsläpp'!AH13/'7 Sysselsatta (kvartal)'!AI13</f>
        <v>12.134419551934826</v>
      </c>
      <c r="AJ13" s="140">
        <f>'1 Utsläpp'!AI13/'7 Sysselsatta (kvartal)'!AJ13</f>
        <v>12.201734693877551</v>
      </c>
      <c r="AK13" s="140">
        <f>'1 Utsläpp'!AJ13/'7 Sysselsatta (kvartal)'!AK13</f>
        <v>12.790471414242727</v>
      </c>
      <c r="AL13" s="140">
        <f>'1 Utsläpp'!AK13/'7 Sysselsatta (kvartal)'!AL13</f>
        <v>13.328438469493276</v>
      </c>
      <c r="AM13" s="140">
        <f>'1 Utsläpp'!AL13/'7 Sysselsatta (kvartal)'!AM13</f>
        <v>13.070512820512823</v>
      </c>
      <c r="AN13" s="140">
        <f>'1 Utsläpp'!AM13/'7 Sysselsatta (kvartal)'!AN13</f>
        <v>12.912860082304528</v>
      </c>
      <c r="AO13" s="140">
        <f>'1 Utsläpp'!AN13/'7 Sysselsatta (kvartal)'!AO13</f>
        <v>12.365261044176707</v>
      </c>
      <c r="AP13" s="140">
        <f>'1 Utsläpp'!AO13/'7 Sysselsatta (kvartal)'!AP13</f>
        <v>12.14642857142857</v>
      </c>
      <c r="AQ13" s="140">
        <f>'1 Utsläpp'!AP13/'7 Sysselsatta (kvartal)'!AQ13</f>
        <v>12.092738589211617</v>
      </c>
      <c r="AR13" s="140">
        <f>'1 Utsläpp'!AQ13/'7 Sysselsatta (kvartal)'!AR13</f>
        <v>12.508897876643074</v>
      </c>
      <c r="AS13" s="140">
        <f>'1 Utsläpp'!AR13/'7 Sysselsatta (kvartal)'!AS13</f>
        <v>11.724477611940298</v>
      </c>
      <c r="AT13" s="140">
        <f>'1 Utsläpp'!AS13/'7 Sysselsatta (kvartal)'!AT13</f>
        <v>12.003251231527093</v>
      </c>
      <c r="AU13" s="140">
        <f>'1 Utsläpp'!AT13/'7 Sysselsatta (kvartal)'!AU13</f>
        <v>11.138696537678207</v>
      </c>
      <c r="AV13" s="140">
        <f>'1 Utsläpp'!AU13/'7 Sysselsatta (kvartal)'!AV13</f>
        <v>11.748518896833504</v>
      </c>
      <c r="AW13" s="140">
        <f>'1 Utsläpp'!AV13/'7 Sysselsatta (kvartal)'!AW13</f>
        <v>15.504091816367264</v>
      </c>
      <c r="AX13" s="140">
        <f>'1 Utsläpp'!AW13/'7 Sysselsatta (kvartal)'!AX13</f>
        <v>14.789244186046512</v>
      </c>
      <c r="AY13" s="140">
        <f>'1 Utsläpp'!AX13/'7 Sysselsatta (kvartal)'!AY13</f>
        <v>15.036820512820512</v>
      </c>
      <c r="AZ13" s="140">
        <f>'1 Utsläpp'!AZ13/'7 Sysselsatta (kvartal)'!AZ13</f>
        <v>12.346480331262942</v>
      </c>
      <c r="BA13" s="140">
        <f>'1 Utsläpp'!BA13/'7 Sysselsatta (kvartal)'!BA13</f>
        <v>12.055601659751037</v>
      </c>
      <c r="BB13" s="140">
        <f>'1 Utsläpp'!BB13/'7 Sysselsatta (kvartal)'!BB13</f>
        <v>10.374532224532224</v>
      </c>
      <c r="BC13" s="140">
        <f>'1 Utsläpp'!BC13/'7 Sysselsatta (kvartal)'!BC13</f>
        <v>12.977340425531914</v>
      </c>
      <c r="BD13" s="140">
        <f>'1 Utsläpp'!BD13/'7 Sysselsatta (kvartal)'!BD13</f>
        <v>13.322281449893392</v>
      </c>
      <c r="BE13" s="140">
        <f>'1 Utsläpp'!BE13/'7 Sysselsatta (kvartal)'!BE13</f>
        <v>13.195287958115184</v>
      </c>
      <c r="BF13" s="140">
        <f>'1 Utsläpp'!BF13/'7 Sysselsatta (kvartal)'!BF13</f>
        <v>11.639816700610996</v>
      </c>
      <c r="BG13" s="140">
        <f>'1 Utsläpp'!BG13/'7 Sysselsatta (kvartal)'!BG13</f>
        <v>13.381269510926121</v>
      </c>
      <c r="BH13" s="140">
        <f>'1 Utsläpp'!BH13/'7 Sysselsatta (kvartal)'!BH13</f>
        <v>13.860291060291059</v>
      </c>
      <c r="BI13" s="140">
        <f>'1 Utsläpp'!BI13/'7 Sysselsatta (kvartal)'!BI13</f>
        <v>13.656822810590629</v>
      </c>
      <c r="BJ13" s="140">
        <f>'1 Utsläpp'!BK13/'7 Sysselsatta (kvartal)'!BK13</f>
        <v>11.955327868852459</v>
      </c>
      <c r="BK13" s="140">
        <f>'1 Utsläpp'!BL13/'7 Sysselsatta (kvartal)'!BL13</f>
        <v>12.859175257731957</v>
      </c>
      <c r="BL13" s="140">
        <f>'1 Utsläpp'!BM13/'7 Sysselsatta (kvartal)'!BM13</f>
        <v>12.840020366598779</v>
      </c>
      <c r="BM13" s="140">
        <f>'1 Utsläpp'!BN13/'7 Sysselsatta (kvartal)'!BN13</f>
        <v>11.979303482587065</v>
      </c>
      <c r="BN13" s="140">
        <f>'1 Utsläpp'!BO13/'7 Sysselsatta (kvartal)'!BO13</f>
        <v>11.827235354573483</v>
      </c>
      <c r="BO13" s="140">
        <f>'1 Utsläpp'!BP13/'7 Sysselsatta (kvartal)'!BP13</f>
        <v>13.248497409326426</v>
      </c>
      <c r="BP13" s="140">
        <f>'1 Utsläpp'!BQ13/'7 Sysselsatta (kvartal)'!BQ13</f>
        <v>12.97482088024565</v>
      </c>
      <c r="BQ13" s="140">
        <f>'1 Utsläpp'!BR13/'7 Sysselsatta (kvartal)'!BR13</f>
        <v>11.514814814814814</v>
      </c>
      <c r="BR13" s="140">
        <f>'1 Utsläpp'!BS13/'7 Sysselsatta (kvartal)'!BS13</f>
        <v>11.947314049586778</v>
      </c>
      <c r="BS13" s="140">
        <f>'1 Utsläpp'!BT13/'7 Sysselsatta (kvartal)'!BT13</f>
        <v>12.5390625</v>
      </c>
      <c r="BT13" s="140">
        <f>'1 Utsläpp'!BU13/'7 Sysselsatta (kvartal)'!BU13</f>
        <v>12.464795918367347</v>
      </c>
      <c r="BU13" s="140">
        <f>'1 Utsläpp'!BV13/'7 Sysselsatta (kvartal)'!BV13</f>
        <v>11.507171314741035</v>
      </c>
      <c r="BV13" s="140">
        <f>'1 Utsläpp'!BW13/'7 Sysselsatta (kvartal)'!BW13</f>
        <v>12.250102459016393</v>
      </c>
      <c r="BW13" s="232"/>
    </row>
    <row r="14" spans="1:75" s="16" customFormat="1" ht="15.75" customHeight="1" x14ac:dyDescent="0.3">
      <c r="A14"/>
      <c r="B14" s="131" t="s">
        <v>111</v>
      </c>
      <c r="C14" s="116" t="s">
        <v>4</v>
      </c>
      <c r="D14" s="140">
        <f>'1 Utsläpp'!D14/'7 Sysselsatta (kvartal)'!D14</f>
        <v>0.26598360655737707</v>
      </c>
      <c r="E14" s="140">
        <f>'1 Utsläpp'!E14/'7 Sysselsatta (kvartal)'!E14</f>
        <v>0.26088709677419353</v>
      </c>
      <c r="F14" s="140">
        <f>'1 Utsläpp'!F14/'7 Sysselsatta (kvartal)'!F14</f>
        <v>0.24810606060606061</v>
      </c>
      <c r="G14" s="140">
        <f>'1 Utsläpp'!G14/'7 Sysselsatta (kvartal)'!G14</f>
        <v>0.30443548387096775</v>
      </c>
      <c r="H14" s="140">
        <f>'1 Utsläpp'!H14/'7 Sysselsatta (kvartal)'!H14</f>
        <v>0.2019083969465649</v>
      </c>
      <c r="I14" s="140">
        <f>'1 Utsläpp'!I14/'7 Sysselsatta (kvartal)'!I14</f>
        <v>0.21076923076923079</v>
      </c>
      <c r="J14" s="140">
        <f>'1 Utsläpp'!J14/'7 Sysselsatta (kvartal)'!J14</f>
        <v>0.20185185185185187</v>
      </c>
      <c r="K14" s="140">
        <f>'1 Utsläpp'!K14/'7 Sysselsatta (kvartal)'!K14</f>
        <v>0.21089494163424125</v>
      </c>
      <c r="L14" s="140">
        <f>'1 Utsläpp'!L14/'7 Sysselsatta (kvartal)'!L14</f>
        <v>0.20283400809716598</v>
      </c>
      <c r="M14" s="140">
        <f>'1 Utsläpp'!M14/'7 Sysselsatta (kvartal)'!M14</f>
        <v>0.20571428571428571</v>
      </c>
      <c r="N14" s="140">
        <f>'1 Utsläpp'!N14/'7 Sysselsatta (kvartal)'!N14</f>
        <v>0.19884169884169886</v>
      </c>
      <c r="O14" s="140">
        <f>'1 Utsläpp'!N14/'7 Sysselsatta (kvartal)'!N14</f>
        <v>0.19884169884169886</v>
      </c>
      <c r="P14" s="140">
        <f>'1 Utsläpp'!O14/'7 Sysselsatta (kvartal)'!O14</f>
        <v>0.21935483870967742</v>
      </c>
      <c r="Q14" s="140">
        <f>'1 Utsläpp'!P14/'7 Sysselsatta (kvartal)'!Q14</f>
        <v>0.19291666666666665</v>
      </c>
      <c r="R14" s="140">
        <f>'1 Utsläpp'!Q14/'7 Sysselsatta (kvartal)'!R14</f>
        <v>0.19079999999999997</v>
      </c>
      <c r="S14" s="140">
        <f>'1 Utsläpp'!R14/'7 Sysselsatta (kvartal)'!S14</f>
        <v>0.19958333333333333</v>
      </c>
      <c r="T14" s="140">
        <f>'1 Utsläpp'!S14/'7 Sysselsatta (kvartal)'!T14</f>
        <v>0.19833333333333333</v>
      </c>
      <c r="U14" s="140">
        <f>'1 Utsläpp'!T14/'7 Sysselsatta (kvartal)'!U14</f>
        <v>0.18286852589641434</v>
      </c>
      <c r="V14" s="140">
        <f>'1 Utsläpp'!U14/'7 Sysselsatta (kvartal)'!V14</f>
        <v>0.17126865671641789</v>
      </c>
      <c r="W14" s="140">
        <f>'1 Utsläpp'!V14/'7 Sysselsatta (kvartal)'!W14</f>
        <v>0.19377593360995848</v>
      </c>
      <c r="X14" s="140">
        <f>'1 Utsläpp'!W14/'7 Sysselsatta (kvartal)'!X14</f>
        <v>0.18593749999999998</v>
      </c>
      <c r="Y14" s="140">
        <f>'1 Utsläpp'!X14/'7 Sysselsatta (kvartal)'!Y14</f>
        <v>0.1553030303030303</v>
      </c>
      <c r="Z14" s="140">
        <f>'1 Utsläpp'!Y14/'7 Sysselsatta (kvartal)'!Z14</f>
        <v>0.1576208178438662</v>
      </c>
      <c r="AA14" s="140">
        <f>'1 Utsläpp'!Z14/'7 Sysselsatta (kvartal)'!AA14</f>
        <v>0.17120000000000002</v>
      </c>
      <c r="AB14" s="140">
        <f>'1 Utsläpp'!AA14/'7 Sysselsatta (kvartal)'!AB14</f>
        <v>0.17957446808510638</v>
      </c>
      <c r="AC14" s="140">
        <f>'1 Utsläpp'!AB14/'7 Sysselsatta (kvartal)'!AC14</f>
        <v>0.13307086614173227</v>
      </c>
      <c r="AD14" s="140">
        <f>'1 Utsläpp'!AC14/'7 Sysselsatta (kvartal)'!AD14</f>
        <v>0.13409090909090909</v>
      </c>
      <c r="AE14" s="140">
        <f>'1 Utsläpp'!AD14/'7 Sysselsatta (kvartal)'!AE14</f>
        <v>0.14534412955465587</v>
      </c>
      <c r="AF14" s="140">
        <f>'1 Utsläpp'!AE14/'7 Sysselsatta (kvartal)'!AF14</f>
        <v>0.20168539325842694</v>
      </c>
      <c r="AG14" s="140">
        <f>'1 Utsläpp'!AF14/'7 Sysselsatta (kvartal)'!AG14</f>
        <v>0.1409090909090909</v>
      </c>
      <c r="AH14" s="140">
        <f>'1 Utsläpp'!AG14/'7 Sysselsatta (kvartal)'!AH14</f>
        <v>0.15336787564766838</v>
      </c>
      <c r="AI14" s="140">
        <f>'1 Utsläpp'!AH14/'7 Sysselsatta (kvartal)'!AI14</f>
        <v>0.16723163841807909</v>
      </c>
      <c r="AJ14" s="140">
        <f>'1 Utsläpp'!AI14/'7 Sysselsatta (kvartal)'!AJ14</f>
        <v>0.17844311377245509</v>
      </c>
      <c r="AK14" s="140">
        <f>'1 Utsläpp'!AJ14/'7 Sysselsatta (kvartal)'!AK14</f>
        <v>0.15280898876404495</v>
      </c>
      <c r="AL14" s="140">
        <f>'1 Utsläpp'!AK14/'7 Sysselsatta (kvartal)'!AL14</f>
        <v>0.16201117318435754</v>
      </c>
      <c r="AM14" s="140">
        <f>'1 Utsläpp'!AL14/'7 Sysselsatta (kvartal)'!AM14</f>
        <v>0.18000000000000002</v>
      </c>
      <c r="AN14" s="140">
        <f>'1 Utsläpp'!AM14/'7 Sysselsatta (kvartal)'!AN14</f>
        <v>0.18987341772151897</v>
      </c>
      <c r="AO14" s="140">
        <f>'1 Utsläpp'!AN14/'7 Sysselsatta (kvartal)'!AO14</f>
        <v>0.14201183431952663</v>
      </c>
      <c r="AP14" s="140">
        <f>'1 Utsläpp'!AO14/'7 Sysselsatta (kvartal)'!AP14</f>
        <v>0.14911242603550298</v>
      </c>
      <c r="AQ14" s="140">
        <f>'1 Utsläpp'!AP14/'7 Sysselsatta (kvartal)'!AQ14</f>
        <v>0.16</v>
      </c>
      <c r="AR14" s="140">
        <f>'1 Utsläpp'!AQ14/'7 Sysselsatta (kvartal)'!AR14</f>
        <v>0.1358288770053476</v>
      </c>
      <c r="AS14" s="140">
        <f>'1 Utsläpp'!AR14/'7 Sysselsatta (kvartal)'!AS14</f>
        <v>0.12378378378378378</v>
      </c>
      <c r="AT14" s="140">
        <f>'1 Utsläpp'!AS14/'7 Sysselsatta (kvartal)'!AT14</f>
        <v>0.13626373626373628</v>
      </c>
      <c r="AU14" s="140">
        <f>'1 Utsläpp'!AT14/'7 Sysselsatta (kvartal)'!AU14</f>
        <v>0.14269662921348314</v>
      </c>
      <c r="AV14" s="140">
        <f>'1 Utsläpp'!AU14/'7 Sysselsatta (kvartal)'!AV14</f>
        <v>0.12615384615384614</v>
      </c>
      <c r="AW14" s="140">
        <f>'1 Utsläpp'!AV14/'7 Sysselsatta (kvartal)'!AW14</f>
        <v>0.10497512437810944</v>
      </c>
      <c r="AX14" s="140">
        <f>'1 Utsläpp'!AW14/'7 Sysselsatta (kvartal)'!AX14</f>
        <v>0.11584158415841583</v>
      </c>
      <c r="AY14" s="140">
        <f>'1 Utsläpp'!AX14/'7 Sysselsatta (kvartal)'!AY14</f>
        <v>0.12070707070707071</v>
      </c>
      <c r="AZ14" s="140">
        <f>'1 Utsläpp'!AZ14/'7 Sysselsatta (kvartal)'!AZ14</f>
        <v>0.1123076923076923</v>
      </c>
      <c r="BA14" s="140">
        <f>'1 Utsläpp'!BA14/'7 Sysselsatta (kvartal)'!BA14</f>
        <v>0.11128205128205128</v>
      </c>
      <c r="BB14" s="140">
        <f>'1 Utsläpp'!BB14/'7 Sysselsatta (kvartal)'!BB14</f>
        <v>0.11878172588832488</v>
      </c>
      <c r="BC14" s="140">
        <f>'1 Utsläpp'!BC14/'7 Sysselsatta (kvartal)'!BC14</f>
        <v>0.12010309278350517</v>
      </c>
      <c r="BD14" s="140">
        <f>'1 Utsläpp'!BD14/'7 Sysselsatta (kvartal)'!BD14</f>
        <v>0.1020408163265306</v>
      </c>
      <c r="BE14" s="140">
        <f>'1 Utsläpp'!BE14/'7 Sysselsatta (kvartal)'!BE14</f>
        <v>0.11632653061224488</v>
      </c>
      <c r="BF14" s="140">
        <f>'1 Utsläpp'!BF14/'7 Sysselsatta (kvartal)'!BF14</f>
        <v>0.11336633663366337</v>
      </c>
      <c r="BG14" s="140">
        <f>'1 Utsläpp'!BG14/'7 Sysselsatta (kvartal)'!BG14</f>
        <v>0.10959595959595959</v>
      </c>
      <c r="BH14" s="140">
        <f>'1 Utsläpp'!BH14/'7 Sysselsatta (kvartal)'!BH14</f>
        <v>0.10200000000000001</v>
      </c>
      <c r="BI14" s="140">
        <f>'1 Utsläpp'!BI14/'7 Sysselsatta (kvartal)'!BI14</f>
        <v>9.9999999999999978E-2</v>
      </c>
      <c r="BJ14" s="140">
        <f>'1 Utsläpp'!BK14/'7 Sysselsatta (kvartal)'!BK14</f>
        <v>0.10443349753694582</v>
      </c>
      <c r="BK14" s="140">
        <f>'1 Utsläpp'!BL14/'7 Sysselsatta (kvartal)'!BL14</f>
        <v>7.3786407766990289E-2</v>
      </c>
      <c r="BL14" s="140">
        <f>'1 Utsläpp'!BM14/'7 Sysselsatta (kvartal)'!BM14</f>
        <v>7.571428571428572E-2</v>
      </c>
      <c r="BM14" s="140">
        <f>'1 Utsläpp'!BN14/'7 Sysselsatta (kvartal)'!BN14</f>
        <v>7.3271889400921664E-2</v>
      </c>
      <c r="BN14" s="140">
        <f>'1 Utsläpp'!BO14/'7 Sysselsatta (kvartal)'!BO14</f>
        <v>7.383177570093459E-2</v>
      </c>
      <c r="BO14" s="140">
        <f>'1 Utsläpp'!BP14/'7 Sysselsatta (kvartal)'!BP14</f>
        <v>9.1244239631336405E-2</v>
      </c>
      <c r="BP14" s="140">
        <f>'1 Utsläpp'!BQ14/'7 Sysselsatta (kvartal)'!BQ14</f>
        <v>9.4977168949771693E-2</v>
      </c>
      <c r="BQ14" s="140">
        <f>'1 Utsläpp'!BR14/'7 Sysselsatta (kvartal)'!BR14</f>
        <v>9.3805309734513273E-2</v>
      </c>
      <c r="BR14" s="140">
        <f>'1 Utsläpp'!BS14/'7 Sysselsatta (kvartal)'!BS14</f>
        <v>8.9140271493212658E-2</v>
      </c>
      <c r="BS14" s="140">
        <f>'1 Utsläpp'!BT14/'7 Sysselsatta (kvartal)'!BT14</f>
        <v>8.355555555555555E-2</v>
      </c>
      <c r="BT14" s="140">
        <f>'1 Utsläpp'!BU14/'7 Sysselsatta (kvartal)'!BU14</f>
        <v>8.6403508771929816E-2</v>
      </c>
      <c r="BU14" s="140">
        <f>'1 Utsläpp'!BV14/'7 Sysselsatta (kvartal)'!BV14</f>
        <v>8.5042735042735046E-2</v>
      </c>
      <c r="BV14" s="140">
        <f>'1 Utsläpp'!BW14/'7 Sysselsatta (kvartal)'!BW14</f>
        <v>8.3116883116883103E-2</v>
      </c>
      <c r="BW14" s="232"/>
    </row>
    <row r="15" spans="1:75" s="16" customFormat="1" ht="15.75" customHeight="1" x14ac:dyDescent="0.3">
      <c r="A15"/>
      <c r="B15" s="131" t="s">
        <v>112</v>
      </c>
      <c r="C15" s="116" t="s">
        <v>5</v>
      </c>
      <c r="D15" s="140">
        <f>'1 Utsläpp'!D15/'7 Sysselsatta (kvartal)'!D15</f>
        <v>0.47108013937282228</v>
      </c>
      <c r="E15" s="140">
        <f>'1 Utsläpp'!E15/'7 Sysselsatta (kvartal)'!E15</f>
        <v>0.38634686346863467</v>
      </c>
      <c r="F15" s="140">
        <f>'1 Utsläpp'!F15/'7 Sysselsatta (kvartal)'!F15</f>
        <v>0.38692579505300351</v>
      </c>
      <c r="G15" s="140">
        <f>'1 Utsläpp'!G15/'7 Sysselsatta (kvartal)'!G15</f>
        <v>0.49657794676806083</v>
      </c>
      <c r="H15" s="140">
        <f>'1 Utsläpp'!H15/'7 Sysselsatta (kvartal)'!H15</f>
        <v>0.61685823754789271</v>
      </c>
      <c r="I15" s="140">
        <f>'1 Utsläpp'!I15/'7 Sysselsatta (kvartal)'!I15</f>
        <v>0.54096385542168679</v>
      </c>
      <c r="J15" s="140">
        <f>'1 Utsläpp'!J15/'7 Sysselsatta (kvartal)'!J15</f>
        <v>0.51969111969111981</v>
      </c>
      <c r="K15" s="140">
        <f>'1 Utsläpp'!K15/'7 Sysselsatta (kvartal)'!K15</f>
        <v>0.67159999999999997</v>
      </c>
      <c r="L15" s="140">
        <f>'1 Utsläpp'!L15/'7 Sysselsatta (kvartal)'!L15</f>
        <v>0.89195402298850579</v>
      </c>
      <c r="M15" s="140">
        <f>'1 Utsläpp'!M15/'7 Sysselsatta (kvartal)'!M15</f>
        <v>0.41102040816326529</v>
      </c>
      <c r="N15" s="140">
        <f>'1 Utsläpp'!N15/'7 Sysselsatta (kvartal)'!N15</f>
        <v>0.45201612903225807</v>
      </c>
      <c r="O15" s="140">
        <f>'1 Utsläpp'!N15/'7 Sysselsatta (kvartal)'!N15</f>
        <v>0.45201612903225807</v>
      </c>
      <c r="P15" s="140">
        <f>'1 Utsläpp'!O15/'7 Sysselsatta (kvartal)'!O15</f>
        <v>0.78512396694214881</v>
      </c>
      <c r="Q15" s="140">
        <f>'1 Utsläpp'!P15/'7 Sysselsatta (kvartal)'!Q15</f>
        <v>0.67489878542510129</v>
      </c>
      <c r="R15" s="140">
        <f>'1 Utsläpp'!Q15/'7 Sysselsatta (kvartal)'!R15</f>
        <v>0.31581027667984191</v>
      </c>
      <c r="S15" s="140">
        <f>'1 Utsläpp'!R15/'7 Sysselsatta (kvartal)'!S15</f>
        <v>0.3066666666666667</v>
      </c>
      <c r="T15" s="140">
        <f>'1 Utsläpp'!S15/'7 Sysselsatta (kvartal)'!T15</f>
        <v>0.34065040650406503</v>
      </c>
      <c r="U15" s="140">
        <f>'1 Utsläpp'!T15/'7 Sysselsatta (kvartal)'!U15</f>
        <v>0.39087136929460581</v>
      </c>
      <c r="V15" s="140">
        <f>'1 Utsläpp'!U15/'7 Sysselsatta (kvartal)'!V15</f>
        <v>0.31626984126984126</v>
      </c>
      <c r="W15" s="140">
        <f>'1 Utsläpp'!V15/'7 Sysselsatta (kvartal)'!W15</f>
        <v>0.29510204081632657</v>
      </c>
      <c r="X15" s="140">
        <f>'1 Utsläpp'!W15/'7 Sysselsatta (kvartal)'!X15</f>
        <v>0.39453781512605041</v>
      </c>
      <c r="Y15" s="140">
        <f>'1 Utsläpp'!X15/'7 Sysselsatta (kvartal)'!Y15</f>
        <v>0.42403433476394853</v>
      </c>
      <c r="Z15" s="140">
        <f>'1 Utsläpp'!Y15/'7 Sysselsatta (kvartal)'!Z15</f>
        <v>0.32745901639344266</v>
      </c>
      <c r="AA15" s="140">
        <f>'1 Utsläpp'!Z15/'7 Sysselsatta (kvartal)'!AA15</f>
        <v>0.31502145922746777</v>
      </c>
      <c r="AB15" s="140">
        <f>'1 Utsläpp'!AA15/'7 Sysselsatta (kvartal)'!AB15</f>
        <v>0.33415637860082298</v>
      </c>
      <c r="AC15" s="140">
        <f>'1 Utsläpp'!AB15/'7 Sysselsatta (kvartal)'!AC15</f>
        <v>0.32765957446808514</v>
      </c>
      <c r="AD15" s="140">
        <f>'1 Utsläpp'!AC15/'7 Sysselsatta (kvartal)'!AD15</f>
        <v>0.26865079365079364</v>
      </c>
      <c r="AE15" s="140">
        <f>'1 Utsläpp'!AD15/'7 Sysselsatta (kvartal)'!AE15</f>
        <v>0.28347826086956518</v>
      </c>
      <c r="AF15" s="140">
        <f>'1 Utsläpp'!AE15/'7 Sysselsatta (kvartal)'!AF15</f>
        <v>0.35210084033613448</v>
      </c>
      <c r="AG15" s="140">
        <f>'1 Utsläpp'!AF15/'7 Sysselsatta (kvartal)'!AG15</f>
        <v>0.39366515837104066</v>
      </c>
      <c r="AH15" s="140">
        <f>'1 Utsläpp'!AG15/'7 Sysselsatta (kvartal)'!AH15</f>
        <v>0.3273109243697479</v>
      </c>
      <c r="AI15" s="140">
        <f>'1 Utsläpp'!AH15/'7 Sysselsatta (kvartal)'!AI15</f>
        <v>0.35342465753424662</v>
      </c>
      <c r="AJ15" s="140">
        <f>'1 Utsläpp'!AI15/'7 Sysselsatta (kvartal)'!AJ15</f>
        <v>0.37116279069767444</v>
      </c>
      <c r="AK15" s="140">
        <f>'1 Utsläpp'!AJ15/'7 Sysselsatta (kvartal)'!AK15</f>
        <v>0.48009478672985784</v>
      </c>
      <c r="AL15" s="140">
        <f>'1 Utsläpp'!AK15/'7 Sysselsatta (kvartal)'!AL15</f>
        <v>0.36261261261261268</v>
      </c>
      <c r="AM15" s="140">
        <f>'1 Utsläpp'!AL15/'7 Sysselsatta (kvartal)'!AM15</f>
        <v>0.36231884057971014</v>
      </c>
      <c r="AN15" s="140">
        <f>'1 Utsläpp'!AM15/'7 Sysselsatta (kvartal)'!AN15</f>
        <v>0.41042654028436015</v>
      </c>
      <c r="AO15" s="140">
        <f>'1 Utsläpp'!AN15/'7 Sysselsatta (kvartal)'!AO15</f>
        <v>0.3147619047619048</v>
      </c>
      <c r="AP15" s="140">
        <f>'1 Utsläpp'!AO15/'7 Sysselsatta (kvartal)'!AP15</f>
        <v>0.30526315789473685</v>
      </c>
      <c r="AQ15" s="140">
        <f>'1 Utsläpp'!AP15/'7 Sysselsatta (kvartal)'!AQ15</f>
        <v>0.34563106796116505</v>
      </c>
      <c r="AR15" s="140">
        <f>'1 Utsläpp'!AQ15/'7 Sysselsatta (kvartal)'!AR15</f>
        <v>0.30995475113122167</v>
      </c>
      <c r="AS15" s="140">
        <f>'1 Utsläpp'!AR15/'7 Sysselsatta (kvartal)'!AS15</f>
        <v>0.30000000000000004</v>
      </c>
      <c r="AT15" s="140">
        <f>'1 Utsläpp'!AS15/'7 Sysselsatta (kvartal)'!AT15</f>
        <v>0.28243243243243243</v>
      </c>
      <c r="AU15" s="140">
        <f>'1 Utsläpp'!AT15/'7 Sysselsatta (kvartal)'!AU15</f>
        <v>0.31142857142857144</v>
      </c>
      <c r="AV15" s="140">
        <f>'1 Utsläpp'!AU15/'7 Sysselsatta (kvartal)'!AV15</f>
        <v>0.2986111111111111</v>
      </c>
      <c r="AW15" s="140">
        <f>'1 Utsläpp'!AV15/'7 Sysselsatta (kvartal)'!AW15</f>
        <v>0.28127853881278542</v>
      </c>
      <c r="AX15" s="140">
        <f>'1 Utsläpp'!AW15/'7 Sysselsatta (kvartal)'!AX15</f>
        <v>0.25937500000000002</v>
      </c>
      <c r="AY15" s="140">
        <f>'1 Utsläpp'!AX15/'7 Sysselsatta (kvartal)'!AY15</f>
        <v>0.27476635514018694</v>
      </c>
      <c r="AZ15" s="140">
        <f>'1 Utsläpp'!AZ15/'7 Sysselsatta (kvartal)'!AZ15</f>
        <v>0.21146788990825688</v>
      </c>
      <c r="BA15" s="140">
        <f>'1 Utsläpp'!BA15/'7 Sysselsatta (kvartal)'!BA15</f>
        <v>0.20547945205479454</v>
      </c>
      <c r="BB15" s="140">
        <f>'1 Utsläpp'!BB15/'7 Sysselsatta (kvartal)'!BB15</f>
        <v>0.20178571428571429</v>
      </c>
      <c r="BC15" s="140">
        <f>'1 Utsläpp'!BC15/'7 Sysselsatta (kvartal)'!BC15</f>
        <v>0.21545454545454545</v>
      </c>
      <c r="BD15" s="140">
        <f>'1 Utsläpp'!BD15/'7 Sysselsatta (kvartal)'!BD15</f>
        <v>0.2194570135746606</v>
      </c>
      <c r="BE15" s="140">
        <f>'1 Utsläpp'!BE15/'7 Sysselsatta (kvartal)'!BE15</f>
        <v>0.22831858407079644</v>
      </c>
      <c r="BF15" s="140">
        <f>'1 Utsläpp'!BF15/'7 Sysselsatta (kvartal)'!BF15</f>
        <v>0.21106382978723404</v>
      </c>
      <c r="BG15" s="140">
        <f>'1 Utsläpp'!BG15/'7 Sysselsatta (kvartal)'!BG15</f>
        <v>0.21845493562231758</v>
      </c>
      <c r="BH15" s="140">
        <f>'1 Utsläpp'!BH15/'7 Sysselsatta (kvartal)'!BH15</f>
        <v>0.20378151260504199</v>
      </c>
      <c r="BI15" s="140">
        <f>'1 Utsläpp'!BI15/'7 Sysselsatta (kvartal)'!BI15</f>
        <v>0.18408163265306121</v>
      </c>
      <c r="BJ15" s="140">
        <f>'1 Utsläpp'!BK15/'7 Sysselsatta (kvartal)'!BK15</f>
        <v>0.19140625</v>
      </c>
      <c r="BK15" s="140">
        <f>'1 Utsläpp'!BL15/'7 Sysselsatta (kvartal)'!BL15</f>
        <v>0.13587786259541984</v>
      </c>
      <c r="BL15" s="140">
        <f>'1 Utsläpp'!BM15/'7 Sysselsatta (kvartal)'!BM15</f>
        <v>0.15650557620817845</v>
      </c>
      <c r="BM15" s="140">
        <f>'1 Utsläpp'!BN15/'7 Sysselsatta (kvartal)'!BN15</f>
        <v>0.13652482269503546</v>
      </c>
      <c r="BN15" s="140">
        <f>'1 Utsläpp'!BO15/'7 Sysselsatta (kvartal)'!BO15</f>
        <v>0.15602836879432624</v>
      </c>
      <c r="BO15" s="140">
        <f>'1 Utsläpp'!BP15/'7 Sysselsatta (kvartal)'!BP15</f>
        <v>0.25724137931034485</v>
      </c>
      <c r="BP15" s="140">
        <f>'1 Utsläpp'!BQ15/'7 Sysselsatta (kvartal)'!BQ15</f>
        <v>0.15886287625418061</v>
      </c>
      <c r="BQ15" s="140">
        <f>'1 Utsläpp'!BR15/'7 Sysselsatta (kvartal)'!BR15</f>
        <v>0.15303514376996805</v>
      </c>
      <c r="BR15" s="140">
        <f>'1 Utsläpp'!BS15/'7 Sysselsatta (kvartal)'!BS15</f>
        <v>0.14758842443729903</v>
      </c>
      <c r="BS15" s="140">
        <f>'1 Utsläpp'!BT15/'7 Sysselsatta (kvartal)'!BT15</f>
        <v>0.15670103092783502</v>
      </c>
      <c r="BT15" s="140">
        <f>'1 Utsläpp'!BU15/'7 Sysselsatta (kvartal)'!BU15</f>
        <v>0.16392857142857142</v>
      </c>
      <c r="BU15" s="140">
        <f>'1 Utsläpp'!BV15/'7 Sysselsatta (kvartal)'!BV15</f>
        <v>0.16570397111913357</v>
      </c>
      <c r="BV15" s="140">
        <f>'1 Utsläpp'!BW15/'7 Sysselsatta (kvartal)'!BW15</f>
        <v>0.16905660377358492</v>
      </c>
      <c r="BW15" s="232"/>
    </row>
    <row r="16" spans="1:75" s="16" customFormat="1" ht="15.75" customHeight="1" x14ac:dyDescent="0.3">
      <c r="A16"/>
      <c r="B16" s="131" t="s">
        <v>113</v>
      </c>
      <c r="C16" s="116" t="s">
        <v>6</v>
      </c>
      <c r="D16" s="140">
        <f>'1 Utsläpp'!D16/'7 Sysselsatta (kvartal)'!D16</f>
        <v>0.64965116279069768</v>
      </c>
      <c r="E16" s="140">
        <f>'1 Utsläpp'!E16/'7 Sysselsatta (kvartal)'!E16</f>
        <v>0.52557339449541285</v>
      </c>
      <c r="F16" s="140">
        <f>'1 Utsläpp'!F16/'7 Sysselsatta (kvartal)'!F16</f>
        <v>0.44217252396166135</v>
      </c>
      <c r="G16" s="140">
        <f>'1 Utsläpp'!G16/'7 Sysselsatta (kvartal)'!G16</f>
        <v>0.61015531660692945</v>
      </c>
      <c r="H16" s="140">
        <f>'1 Utsläpp'!H16/'7 Sysselsatta (kvartal)'!H16</f>
        <v>0.52298136645962734</v>
      </c>
      <c r="I16" s="140">
        <f>'1 Utsläpp'!I16/'7 Sysselsatta (kvartal)'!I16</f>
        <v>0.49654714475431611</v>
      </c>
      <c r="J16" s="140">
        <f>'1 Utsläpp'!J16/'7 Sysselsatta (kvartal)'!J16</f>
        <v>0.42542595019659241</v>
      </c>
      <c r="K16" s="140">
        <f>'1 Utsläpp'!K16/'7 Sysselsatta (kvartal)'!K16</f>
        <v>0.53220815752461326</v>
      </c>
      <c r="L16" s="140">
        <f>'1 Utsläpp'!L16/'7 Sysselsatta (kvartal)'!L16</f>
        <v>0.60428769017980632</v>
      </c>
      <c r="M16" s="140">
        <f>'1 Utsläpp'!M16/'7 Sysselsatta (kvartal)'!M16</f>
        <v>0.52013888888888893</v>
      </c>
      <c r="N16" s="140">
        <f>'1 Utsläpp'!N16/'7 Sysselsatta (kvartal)'!N16</f>
        <v>0.45581098339719028</v>
      </c>
      <c r="O16" s="140">
        <f>'1 Utsläpp'!N16/'7 Sysselsatta (kvartal)'!N16</f>
        <v>0.45581098339719028</v>
      </c>
      <c r="P16" s="140">
        <f>'1 Utsläpp'!O16/'7 Sysselsatta (kvartal)'!O16</f>
        <v>0.59412550066755665</v>
      </c>
      <c r="Q16" s="140">
        <f>'1 Utsläpp'!P16/'7 Sysselsatta (kvartal)'!Q16</f>
        <v>0.50026954177897565</v>
      </c>
      <c r="R16" s="140">
        <f>'1 Utsläpp'!Q16/'7 Sysselsatta (kvartal)'!R16</f>
        <v>0.41479654747225653</v>
      </c>
      <c r="S16" s="140">
        <f>'1 Utsläpp'!R16/'7 Sysselsatta (kvartal)'!S16</f>
        <v>0.41565452091767885</v>
      </c>
      <c r="T16" s="140">
        <f>'1 Utsläpp'!S16/'7 Sysselsatta (kvartal)'!T16</f>
        <v>0.46908850726552176</v>
      </c>
      <c r="U16" s="140">
        <f>'1 Utsläpp'!T16/'7 Sysselsatta (kvartal)'!U16</f>
        <v>0.51182943603851438</v>
      </c>
      <c r="V16" s="140">
        <f>'1 Utsläpp'!U16/'7 Sysselsatta (kvartal)'!V16</f>
        <v>0.41282051282051285</v>
      </c>
      <c r="W16" s="140">
        <f>'1 Utsläpp'!V16/'7 Sysselsatta (kvartal)'!W16</f>
        <v>0.41332417582417585</v>
      </c>
      <c r="X16" s="140">
        <f>'1 Utsläpp'!W16/'7 Sysselsatta (kvartal)'!X16</f>
        <v>0.47980769230769232</v>
      </c>
      <c r="Y16" s="140">
        <f>'1 Utsläpp'!X16/'7 Sysselsatta (kvartal)'!Y16</f>
        <v>0.48088642659279773</v>
      </c>
      <c r="Z16" s="140">
        <f>'1 Utsläpp'!Y16/'7 Sysselsatta (kvartal)'!Z16</f>
        <v>0.42715053763440858</v>
      </c>
      <c r="AA16" s="140">
        <f>'1 Utsläpp'!Z16/'7 Sysselsatta (kvartal)'!AA16</f>
        <v>0.41454293628808864</v>
      </c>
      <c r="AB16" s="140">
        <f>'1 Utsläpp'!AA16/'7 Sysselsatta (kvartal)'!AB16</f>
        <v>0.47840236686390541</v>
      </c>
      <c r="AC16" s="140">
        <f>'1 Utsläpp'!AB16/'7 Sysselsatta (kvartal)'!AC16</f>
        <v>0.52674253200568999</v>
      </c>
      <c r="AD16" s="140">
        <f>'1 Utsläpp'!AC16/'7 Sysselsatta (kvartal)'!AD16</f>
        <v>0.48824362606232297</v>
      </c>
      <c r="AE16" s="140">
        <f>'1 Utsläpp'!AD16/'7 Sysselsatta (kvartal)'!AE16</f>
        <v>0.45157593123209172</v>
      </c>
      <c r="AF16" s="140">
        <f>'1 Utsläpp'!AE16/'7 Sysselsatta (kvartal)'!AF16</f>
        <v>0.51377777777777778</v>
      </c>
      <c r="AG16" s="140">
        <f>'1 Utsläpp'!AF16/'7 Sysselsatta (kvartal)'!AG16</f>
        <v>0.55230547550432274</v>
      </c>
      <c r="AH16" s="140">
        <f>'1 Utsläpp'!AG16/'7 Sysselsatta (kvartal)'!AH16</f>
        <v>0.54584569732937682</v>
      </c>
      <c r="AI16" s="140">
        <f>'1 Utsläpp'!AH16/'7 Sysselsatta (kvartal)'!AI16</f>
        <v>0.44699140401146131</v>
      </c>
      <c r="AJ16" s="140">
        <f>'1 Utsläpp'!AI16/'7 Sysselsatta (kvartal)'!AJ16</f>
        <v>0.52005943536404164</v>
      </c>
      <c r="AK16" s="140">
        <f>'1 Utsläpp'!AJ16/'7 Sysselsatta (kvartal)'!AK16</f>
        <v>0.53649851632047463</v>
      </c>
      <c r="AL16" s="140">
        <f>'1 Utsläpp'!AK16/'7 Sysselsatta (kvartal)'!AL16</f>
        <v>0.53772727272727272</v>
      </c>
      <c r="AM16" s="140">
        <f>'1 Utsläpp'!AL16/'7 Sysselsatta (kvartal)'!AM16</f>
        <v>0.50782865583456427</v>
      </c>
      <c r="AN16" s="140">
        <f>'1 Utsläpp'!AM16/'7 Sysselsatta (kvartal)'!AN16</f>
        <v>0.57600596125186287</v>
      </c>
      <c r="AO16" s="140">
        <f>'1 Utsläpp'!AN16/'7 Sysselsatta (kvartal)'!AO16</f>
        <v>0.5021676300578034</v>
      </c>
      <c r="AP16" s="140">
        <f>'1 Utsläpp'!AO16/'7 Sysselsatta (kvartal)'!AP16</f>
        <v>0.49102749638205501</v>
      </c>
      <c r="AQ16" s="140">
        <f>'1 Utsläpp'!AP16/'7 Sysselsatta (kvartal)'!AQ16</f>
        <v>0.49408369408369412</v>
      </c>
      <c r="AR16" s="140">
        <f>'1 Utsläpp'!AQ16/'7 Sysselsatta (kvartal)'!AR16</f>
        <v>0.51781609195402301</v>
      </c>
      <c r="AS16" s="140">
        <f>'1 Utsläpp'!AR16/'7 Sysselsatta (kvartal)'!AS16</f>
        <v>0.46708507670850768</v>
      </c>
      <c r="AT16" s="140">
        <f>'1 Utsläpp'!AS16/'7 Sysselsatta (kvartal)'!AT16</f>
        <v>0.46800554016620494</v>
      </c>
      <c r="AU16" s="140">
        <f>'1 Utsläpp'!AT16/'7 Sysselsatta (kvartal)'!AU16</f>
        <v>0.418830242510699</v>
      </c>
      <c r="AV16" s="140">
        <f>'1 Utsläpp'!AU16/'7 Sysselsatta (kvartal)'!AV16</f>
        <v>0.4627260083449235</v>
      </c>
      <c r="AW16" s="140">
        <f>'1 Utsläpp'!AV16/'7 Sysselsatta (kvartal)'!AW16</f>
        <v>0.47496561210453919</v>
      </c>
      <c r="AX16" s="140">
        <f>'1 Utsläpp'!AW16/'7 Sysselsatta (kvartal)'!AX16</f>
        <v>0.39051490514905152</v>
      </c>
      <c r="AY16" s="140">
        <f>'1 Utsläpp'!AX16/'7 Sysselsatta (kvartal)'!AY16</f>
        <v>0.36179310344827587</v>
      </c>
      <c r="AZ16" s="140">
        <f>'1 Utsläpp'!AZ16/'7 Sysselsatta (kvartal)'!AZ16</f>
        <v>0.41082191780821914</v>
      </c>
      <c r="BA16" s="140">
        <f>'1 Utsläpp'!BA16/'7 Sysselsatta (kvartal)'!BA16</f>
        <v>0.30742778541953231</v>
      </c>
      <c r="BB16" s="140">
        <f>'1 Utsläpp'!BB16/'7 Sysselsatta (kvartal)'!BB16</f>
        <v>0.32424657534246576</v>
      </c>
      <c r="BC16" s="140">
        <f>'1 Utsläpp'!BC16/'7 Sysselsatta (kvartal)'!BC16</f>
        <v>0.3326330532212885</v>
      </c>
      <c r="BD16" s="140">
        <f>'1 Utsläpp'!BD16/'7 Sysselsatta (kvartal)'!BD16</f>
        <v>0.39018232819074333</v>
      </c>
      <c r="BE16" s="140">
        <f>'1 Utsläpp'!BE16/'7 Sysselsatta (kvartal)'!BE16</f>
        <v>0.41187845303867399</v>
      </c>
      <c r="BF16" s="140">
        <f>'1 Utsläpp'!BF16/'7 Sysselsatta (kvartal)'!BF16</f>
        <v>0.37698519515477796</v>
      </c>
      <c r="BG16" s="140">
        <f>'1 Utsläpp'!BG16/'7 Sysselsatta (kvartal)'!BG16</f>
        <v>0.37817189631650749</v>
      </c>
      <c r="BH16" s="140">
        <f>'1 Utsläpp'!BH16/'7 Sysselsatta (kvartal)'!BH16</f>
        <v>0.35287049399198928</v>
      </c>
      <c r="BI16" s="140">
        <f>'1 Utsläpp'!BI16/'7 Sysselsatta (kvartal)'!BI16</f>
        <v>0.3606299212598425</v>
      </c>
      <c r="BJ16" s="140">
        <f>'1 Utsläpp'!BK16/'7 Sysselsatta (kvartal)'!BK16</f>
        <v>0.35116279069767437</v>
      </c>
      <c r="BK16" s="140">
        <f>'1 Utsläpp'!BL16/'7 Sysselsatta (kvartal)'!BL16</f>
        <v>0.35519897304236198</v>
      </c>
      <c r="BL16" s="140">
        <f>'1 Utsläpp'!BM16/'7 Sysselsatta (kvartal)'!BM16</f>
        <v>0.30215189873417725</v>
      </c>
      <c r="BM16" s="140">
        <f>'1 Utsläpp'!BN16/'7 Sysselsatta (kvartal)'!BN16</f>
        <v>0.26728167281672816</v>
      </c>
      <c r="BN16" s="140">
        <f>'1 Utsläpp'!BO16/'7 Sysselsatta (kvartal)'!BO16</f>
        <v>0.35911949685534594</v>
      </c>
      <c r="BO16" s="140">
        <f>'1 Utsläpp'!BP16/'7 Sysselsatta (kvartal)'!BP16</f>
        <v>0.35861182519280205</v>
      </c>
      <c r="BP16" s="140">
        <f>'1 Utsläpp'!BQ16/'7 Sysselsatta (kvartal)'!BQ16</f>
        <v>0.33851091142490369</v>
      </c>
      <c r="BQ16" s="140">
        <f>'1 Utsläpp'!BR16/'7 Sysselsatta (kvartal)'!BR16</f>
        <v>0.32143757881462798</v>
      </c>
      <c r="BR16" s="140">
        <f>'1 Utsläpp'!BS16/'7 Sysselsatta (kvartal)'!BS16</f>
        <v>0.37551813471502588</v>
      </c>
      <c r="BS16" s="140">
        <f>'1 Utsläpp'!BT16/'7 Sysselsatta (kvartal)'!BT16</f>
        <v>0.35916230366492147</v>
      </c>
      <c r="BT16" s="140">
        <f>'1 Utsläpp'!BU16/'7 Sysselsatta (kvartal)'!BU16</f>
        <v>0.33263979193758125</v>
      </c>
      <c r="BU16" s="140">
        <f>'1 Utsläpp'!BV16/'7 Sysselsatta (kvartal)'!BV16</f>
        <v>0.30790816326530612</v>
      </c>
      <c r="BV16" s="140">
        <f>'1 Utsläpp'!BW16/'7 Sysselsatta (kvartal)'!BW16</f>
        <v>0.32907431551499344</v>
      </c>
      <c r="BW16" s="232"/>
    </row>
    <row r="17" spans="1:75" s="16" customFormat="1" ht="15.75" customHeight="1" x14ac:dyDescent="0.3">
      <c r="A17"/>
      <c r="B17" s="131" t="s">
        <v>114</v>
      </c>
      <c r="C17" s="116" t="s">
        <v>7</v>
      </c>
      <c r="D17" s="140">
        <f>'1 Utsläpp'!D17/'7 Sysselsatta (kvartal)'!D17</f>
        <v>0.90251428571428571</v>
      </c>
      <c r="E17" s="140">
        <f>'1 Utsläpp'!E17/'7 Sysselsatta (kvartal)'!E17</f>
        <v>0.93876177658142668</v>
      </c>
      <c r="F17" s="140">
        <f>'1 Utsläpp'!F17/'7 Sysselsatta (kvartal)'!F17</f>
        <v>0.65140664961636818</v>
      </c>
      <c r="G17" s="140">
        <f>'1 Utsläpp'!G17/'7 Sysselsatta (kvartal)'!G17</f>
        <v>0.72648922686945494</v>
      </c>
      <c r="H17" s="140">
        <f>'1 Utsläpp'!H17/'7 Sysselsatta (kvartal)'!H17</f>
        <v>0.79311740890688265</v>
      </c>
      <c r="I17" s="140">
        <f>'1 Utsläpp'!I17/'7 Sysselsatta (kvartal)'!I17</f>
        <v>0.87295918367346936</v>
      </c>
      <c r="J17" s="140">
        <f>'1 Utsläpp'!J17/'7 Sysselsatta (kvartal)'!J17</f>
        <v>0.6135620915032679</v>
      </c>
      <c r="K17" s="140">
        <f>'1 Utsläpp'!K17/'7 Sysselsatta (kvartal)'!K17</f>
        <v>0.90373376623376622</v>
      </c>
      <c r="L17" s="140">
        <f>'1 Utsläpp'!L17/'7 Sysselsatta (kvartal)'!L17</f>
        <v>0.91522762951334369</v>
      </c>
      <c r="M17" s="140">
        <f>'1 Utsläpp'!M17/'7 Sysselsatta (kvartal)'!M17</f>
        <v>1.0144097222222221</v>
      </c>
      <c r="N17" s="140">
        <f>'1 Utsläpp'!N17/'7 Sysselsatta (kvartal)'!N17</f>
        <v>0.78187499999999999</v>
      </c>
      <c r="O17" s="140">
        <f>'1 Utsläpp'!N17/'7 Sysselsatta (kvartal)'!N17</f>
        <v>0.78187499999999999</v>
      </c>
      <c r="P17" s="140">
        <f>'1 Utsläpp'!O17/'7 Sysselsatta (kvartal)'!O17</f>
        <v>1.0199115044247788</v>
      </c>
      <c r="Q17" s="140">
        <f>'1 Utsläpp'!P17/'7 Sysselsatta (kvartal)'!Q17</f>
        <v>1.0711598746081505</v>
      </c>
      <c r="R17" s="140">
        <f>'1 Utsläpp'!Q17/'7 Sysselsatta (kvartal)'!R17</f>
        <v>0.71604584527220627</v>
      </c>
      <c r="S17" s="140">
        <f>'1 Utsläpp'!R17/'7 Sysselsatta (kvartal)'!S17</f>
        <v>0.63807407407407413</v>
      </c>
      <c r="T17" s="140">
        <f>'1 Utsläpp'!S17/'7 Sysselsatta (kvartal)'!T17</f>
        <v>0.80166163141993951</v>
      </c>
      <c r="U17" s="140">
        <f>'1 Utsläpp'!T17/'7 Sysselsatta (kvartal)'!U17</f>
        <v>0.98642384105960268</v>
      </c>
      <c r="V17" s="140">
        <f>'1 Utsläpp'!U17/'7 Sysselsatta (kvartal)'!V17</f>
        <v>0.76895522388059712</v>
      </c>
      <c r="W17" s="140">
        <f>'1 Utsläpp'!V17/'7 Sysselsatta (kvartal)'!W17</f>
        <v>0.71489698890649755</v>
      </c>
      <c r="X17" s="140">
        <f>'1 Utsläpp'!W17/'7 Sysselsatta (kvartal)'!X17</f>
        <v>0.84212121212121205</v>
      </c>
      <c r="Y17" s="140">
        <f>'1 Utsläpp'!X17/'7 Sysselsatta (kvartal)'!Y17</f>
        <v>0.95518945634266872</v>
      </c>
      <c r="Z17" s="140">
        <f>'1 Utsläpp'!Y17/'7 Sysselsatta (kvartal)'!Z17</f>
        <v>0.85125184094256245</v>
      </c>
      <c r="AA17" s="140">
        <f>'1 Utsläpp'!Z17/'7 Sysselsatta (kvartal)'!AA17</f>
        <v>0.77915360501567399</v>
      </c>
      <c r="AB17" s="140">
        <f>'1 Utsläpp'!AA17/'7 Sysselsatta (kvartal)'!AB17</f>
        <v>0.81889880952380956</v>
      </c>
      <c r="AC17" s="140">
        <f>'1 Utsläpp'!AB17/'7 Sysselsatta (kvartal)'!AC17</f>
        <v>0.69874411302982731</v>
      </c>
      <c r="AD17" s="140">
        <f>'1 Utsläpp'!AC17/'7 Sysselsatta (kvartal)'!AD17</f>
        <v>0.64394160583941606</v>
      </c>
      <c r="AE17" s="140">
        <f>'1 Utsläpp'!AD17/'7 Sysselsatta (kvartal)'!AE17</f>
        <v>0.5811926605504586</v>
      </c>
      <c r="AF17" s="140">
        <f>'1 Utsläpp'!AE17/'7 Sysselsatta (kvartal)'!AF17</f>
        <v>0.75845921450151055</v>
      </c>
      <c r="AG17" s="140">
        <f>'1 Utsläpp'!AF17/'7 Sysselsatta (kvartal)'!AG17</f>
        <v>0.75474339035769833</v>
      </c>
      <c r="AH17" s="140">
        <f>'1 Utsläpp'!AG17/'7 Sysselsatta (kvartal)'!AH17</f>
        <v>0.69159420289855067</v>
      </c>
      <c r="AI17" s="140">
        <f>'1 Utsläpp'!AH17/'7 Sysselsatta (kvartal)'!AI17</f>
        <v>0.58803030303030301</v>
      </c>
      <c r="AJ17" s="140">
        <f>'1 Utsläpp'!AI17/'7 Sysselsatta (kvartal)'!AJ17</f>
        <v>0.68094534711964549</v>
      </c>
      <c r="AK17" s="140">
        <f>'1 Utsläpp'!AJ17/'7 Sysselsatta (kvartal)'!AK17</f>
        <v>0.56170839469808542</v>
      </c>
      <c r="AL17" s="140">
        <f>'1 Utsläpp'!AK17/'7 Sysselsatta (kvartal)'!AL17</f>
        <v>0.59247467438494938</v>
      </c>
      <c r="AM17" s="140">
        <f>'1 Utsläpp'!AL17/'7 Sysselsatta (kvartal)'!AM17</f>
        <v>0.47835497835497837</v>
      </c>
      <c r="AN17" s="140">
        <f>'1 Utsläpp'!AM17/'7 Sysselsatta (kvartal)'!AN17</f>
        <v>0.51733149931224209</v>
      </c>
      <c r="AO17" s="140">
        <f>'1 Utsläpp'!AN17/'7 Sysselsatta (kvartal)'!AO17</f>
        <v>0.64589041095890409</v>
      </c>
      <c r="AP17" s="140">
        <f>'1 Utsläpp'!AO17/'7 Sysselsatta (kvartal)'!AP17</f>
        <v>0.61763157894736842</v>
      </c>
      <c r="AQ17" s="140">
        <f>'1 Utsläpp'!AP17/'7 Sysselsatta (kvartal)'!AQ17</f>
        <v>0.48715596330275235</v>
      </c>
      <c r="AR17" s="140">
        <f>'1 Utsläpp'!AQ17/'7 Sysselsatta (kvartal)'!AR17</f>
        <v>0.60878980891719747</v>
      </c>
      <c r="AS17" s="140">
        <f>'1 Utsläpp'!AR17/'7 Sysselsatta (kvartal)'!AS17</f>
        <v>0.59386503067484664</v>
      </c>
      <c r="AT17" s="140">
        <f>'1 Utsläpp'!AS17/'7 Sysselsatta (kvartal)'!AT17</f>
        <v>0.5517199017199016</v>
      </c>
      <c r="AU17" s="140">
        <f>'1 Utsläpp'!AT17/'7 Sysselsatta (kvartal)'!AU17</f>
        <v>0.51574307304785894</v>
      </c>
      <c r="AV17" s="140">
        <f>'1 Utsläpp'!AU17/'7 Sysselsatta (kvartal)'!AV17</f>
        <v>0.62249047013977132</v>
      </c>
      <c r="AW17" s="140">
        <f>'1 Utsläpp'!AV17/'7 Sysselsatta (kvartal)'!AW17</f>
        <v>0.59872122762148339</v>
      </c>
      <c r="AX17" s="140">
        <f>'1 Utsläpp'!AW17/'7 Sysselsatta (kvartal)'!AX17</f>
        <v>0.57186700767263421</v>
      </c>
      <c r="AY17" s="140">
        <f>'1 Utsläpp'!AX17/'7 Sysselsatta (kvartal)'!AY17</f>
        <v>0.52616822429906529</v>
      </c>
      <c r="AZ17" s="140">
        <f>'1 Utsläpp'!AZ17/'7 Sysselsatta (kvartal)'!AZ17</f>
        <v>0.58686327077747991</v>
      </c>
      <c r="BA17" s="140">
        <f>'1 Utsläpp'!BA17/'7 Sysselsatta (kvartal)'!BA17</f>
        <v>0.35269541778975744</v>
      </c>
      <c r="BB17" s="140">
        <f>'1 Utsläpp'!BB17/'7 Sysselsatta (kvartal)'!BB17</f>
        <v>0.36716016150740244</v>
      </c>
      <c r="BC17" s="140">
        <f>'1 Utsläpp'!BC17/'7 Sysselsatta (kvartal)'!BC17</f>
        <v>0.48982360922659429</v>
      </c>
      <c r="BD17" s="140">
        <f>'1 Utsläpp'!BD17/'7 Sysselsatta (kvartal)'!BD17</f>
        <v>0.53631436314363146</v>
      </c>
      <c r="BE17" s="140">
        <f>'1 Utsläpp'!BE17/'7 Sysselsatta (kvartal)'!BE17</f>
        <v>0.5106666666666666</v>
      </c>
      <c r="BF17" s="140">
        <f>'1 Utsläpp'!BF17/'7 Sysselsatta (kvartal)'!BF17</f>
        <v>0.37917205692108669</v>
      </c>
      <c r="BG17" s="140">
        <f>'1 Utsläpp'!BG17/'7 Sysselsatta (kvartal)'!BG17</f>
        <v>0.4998675496688742</v>
      </c>
      <c r="BH17" s="140">
        <f>'1 Utsläpp'!BH17/'7 Sysselsatta (kvartal)'!BH17</f>
        <v>0.43315789473684213</v>
      </c>
      <c r="BI17" s="140">
        <f>'1 Utsläpp'!BI17/'7 Sysselsatta (kvartal)'!BI17</f>
        <v>0.40362694300518132</v>
      </c>
      <c r="BJ17" s="140">
        <f>'1 Utsläpp'!BK17/'7 Sysselsatta (kvartal)'!BK17</f>
        <v>0.41421188630490957</v>
      </c>
      <c r="BK17" s="140">
        <f>'1 Utsläpp'!BL17/'7 Sysselsatta (kvartal)'!BL17</f>
        <v>0.40793854033290655</v>
      </c>
      <c r="BL17" s="140">
        <f>'1 Utsläpp'!BM17/'7 Sysselsatta (kvartal)'!BM17</f>
        <v>0.48517587939698492</v>
      </c>
      <c r="BM17" s="140">
        <f>'1 Utsläpp'!BN17/'7 Sysselsatta (kvartal)'!BN17</f>
        <v>0.37285012285012287</v>
      </c>
      <c r="BN17" s="140">
        <f>'1 Utsläpp'!BO17/'7 Sysselsatta (kvartal)'!BO17</f>
        <v>0.51962264150943394</v>
      </c>
      <c r="BO17" s="140">
        <f>'1 Utsläpp'!BP17/'7 Sysselsatta (kvartal)'!BP17</f>
        <v>0.4287484510532838</v>
      </c>
      <c r="BP17" s="140">
        <f>'1 Utsläpp'!BQ17/'7 Sysselsatta (kvartal)'!BQ17</f>
        <v>0.41672816728167289</v>
      </c>
      <c r="BQ17" s="140">
        <f>'1 Utsläpp'!BR17/'7 Sysselsatta (kvartal)'!BR17</f>
        <v>0.32634803921568628</v>
      </c>
      <c r="BR17" s="140">
        <f>'1 Utsläpp'!BS17/'7 Sysselsatta (kvartal)'!BS17</f>
        <v>0.42877059569074771</v>
      </c>
      <c r="BS17" s="140">
        <f>'1 Utsläpp'!BT17/'7 Sysselsatta (kvartal)'!BT17</f>
        <v>0.75151116951379771</v>
      </c>
      <c r="BT17" s="140">
        <f>'1 Utsläpp'!BU17/'7 Sysselsatta (kvartal)'!BU17</f>
        <v>0.81772315653298844</v>
      </c>
      <c r="BU17" s="140">
        <f>'1 Utsläpp'!BV17/'7 Sysselsatta (kvartal)'!BV17</f>
        <v>0.5265943012211669</v>
      </c>
      <c r="BV17" s="140">
        <f>'1 Utsläpp'!BW17/'7 Sysselsatta (kvartal)'!BW17</f>
        <v>0.48212290502793304</v>
      </c>
      <c r="BW17" s="232"/>
    </row>
    <row r="18" spans="1:75" s="16" customFormat="1" ht="15.75" customHeight="1" x14ac:dyDescent="0.3">
      <c r="A18"/>
      <c r="B18" s="131" t="s">
        <v>115</v>
      </c>
      <c r="C18" s="116" t="s">
        <v>8</v>
      </c>
      <c r="D18" s="140">
        <f>'1 Utsläpp'!D18/'7 Sysselsatta (kvartal)'!D18</f>
        <v>0.93974358974358974</v>
      </c>
      <c r="E18" s="140">
        <f>'1 Utsläpp'!E18/'7 Sysselsatta (kvartal)'!E18</f>
        <v>0.34759036144578309</v>
      </c>
      <c r="F18" s="140">
        <f>'1 Utsläpp'!F18/'7 Sysselsatta (kvartal)'!F18</f>
        <v>0.35479452054794519</v>
      </c>
      <c r="G18" s="140">
        <f>'1 Utsläpp'!G18/'7 Sysselsatta (kvartal)'!G18</f>
        <v>0.47500000000000003</v>
      </c>
      <c r="H18" s="140">
        <f>'1 Utsläpp'!H18/'7 Sysselsatta (kvartal)'!H18</f>
        <v>0.41172839506172842</v>
      </c>
      <c r="I18" s="140">
        <f>'1 Utsläpp'!I18/'7 Sysselsatta (kvartal)'!I18</f>
        <v>0.43652694610778447</v>
      </c>
      <c r="J18" s="140">
        <f>'1 Utsläpp'!J18/'7 Sysselsatta (kvartal)'!J18</f>
        <v>0.35430463576158938</v>
      </c>
      <c r="K18" s="140">
        <f>'1 Utsläpp'!K18/'7 Sysselsatta (kvartal)'!K18</f>
        <v>0.45833333333333331</v>
      </c>
      <c r="L18" s="140">
        <f>'1 Utsläpp'!L18/'7 Sysselsatta (kvartal)'!L18</f>
        <v>0.50980392156862742</v>
      </c>
      <c r="M18" s="140">
        <f>'1 Utsläpp'!M18/'7 Sysselsatta (kvartal)'!M18</f>
        <v>0.36346153846153845</v>
      </c>
      <c r="N18" s="140">
        <f>'1 Utsläpp'!N18/'7 Sysselsatta (kvartal)'!N18</f>
        <v>0.42152777777777778</v>
      </c>
      <c r="O18" s="140">
        <f>'1 Utsläpp'!N18/'7 Sysselsatta (kvartal)'!N18</f>
        <v>0.42152777777777778</v>
      </c>
      <c r="P18" s="140">
        <f>'1 Utsläpp'!O18/'7 Sysselsatta (kvartal)'!O18</f>
        <v>0.56376811594202902</v>
      </c>
      <c r="Q18" s="140">
        <f>'1 Utsläpp'!P18/'7 Sysselsatta (kvartal)'!Q18</f>
        <v>0.43653846153846154</v>
      </c>
      <c r="R18" s="140">
        <f>'1 Utsläpp'!Q18/'7 Sysselsatta (kvartal)'!R18</f>
        <v>0.39999999999999997</v>
      </c>
      <c r="S18" s="140">
        <f>'1 Utsläpp'!R18/'7 Sysselsatta (kvartal)'!S18</f>
        <v>0.4107142857142857</v>
      </c>
      <c r="T18" s="140">
        <f>'1 Utsläpp'!S18/'7 Sysselsatta (kvartal)'!T18</f>
        <v>0.43793103448275861</v>
      </c>
      <c r="U18" s="140">
        <f>'1 Utsläpp'!T18/'7 Sysselsatta (kvartal)'!U18</f>
        <v>0.29806451612903229</v>
      </c>
      <c r="V18" s="140">
        <f>'1 Utsläpp'!U18/'7 Sysselsatta (kvartal)'!V18</f>
        <v>0.30277777777777781</v>
      </c>
      <c r="W18" s="140">
        <f>'1 Utsläpp'!V18/'7 Sysselsatta (kvartal)'!W18</f>
        <v>0.31597222222222221</v>
      </c>
      <c r="X18" s="140">
        <f>'1 Utsläpp'!W18/'7 Sysselsatta (kvartal)'!X18</f>
        <v>0.31578947368421051</v>
      </c>
      <c r="Y18" s="140">
        <f>'1 Utsläpp'!X18/'7 Sysselsatta (kvartal)'!Y18</f>
        <v>0.29610389610389609</v>
      </c>
      <c r="Z18" s="140">
        <f>'1 Utsläpp'!Y18/'7 Sysselsatta (kvartal)'!Z18</f>
        <v>0.3055172413793103</v>
      </c>
      <c r="AA18" s="140">
        <f>'1 Utsläpp'!Z18/'7 Sysselsatta (kvartal)'!AA18</f>
        <v>0.30965517241379314</v>
      </c>
      <c r="AB18" s="140">
        <f>'1 Utsläpp'!AA18/'7 Sysselsatta (kvartal)'!AB18</f>
        <v>0.30198675496688737</v>
      </c>
      <c r="AC18" s="140">
        <f>'1 Utsläpp'!AB18/'7 Sysselsatta (kvartal)'!AC18</f>
        <v>0.27161290322580645</v>
      </c>
      <c r="AD18" s="140">
        <f>'1 Utsläpp'!AC18/'7 Sysselsatta (kvartal)'!AD18</f>
        <v>0.28206896551724137</v>
      </c>
      <c r="AE18" s="140">
        <f>'1 Utsläpp'!AD18/'7 Sysselsatta (kvartal)'!AE18</f>
        <v>0.28456375838926173</v>
      </c>
      <c r="AF18" s="140">
        <f>'1 Utsläpp'!AE18/'7 Sysselsatta (kvartal)'!AF18</f>
        <v>0.27564102564102566</v>
      </c>
      <c r="AG18" s="140">
        <f>'1 Utsläpp'!AF18/'7 Sysselsatta (kvartal)'!AG18</f>
        <v>0.25696202531645568</v>
      </c>
      <c r="AH18" s="140">
        <f>'1 Utsläpp'!AG18/'7 Sysselsatta (kvartal)'!AH18</f>
        <v>0.27142857142857141</v>
      </c>
      <c r="AI18" s="140">
        <f>'1 Utsläpp'!AH18/'7 Sysselsatta (kvartal)'!AI18</f>
        <v>0.27947019867549666</v>
      </c>
      <c r="AJ18" s="140">
        <f>'1 Utsläpp'!AI18/'7 Sysselsatta (kvartal)'!AJ18</f>
        <v>0.28933333333333333</v>
      </c>
      <c r="AK18" s="140">
        <f>'1 Utsläpp'!AJ18/'7 Sysselsatta (kvartal)'!AK18</f>
        <v>0.37385620915032675</v>
      </c>
      <c r="AL18" s="140">
        <f>'1 Utsläpp'!AK18/'7 Sysselsatta (kvartal)'!AL18</f>
        <v>0.29054054054054052</v>
      </c>
      <c r="AM18" s="140">
        <f>'1 Utsläpp'!AL18/'7 Sysselsatta (kvartal)'!AM18</f>
        <v>0.30283687943262411</v>
      </c>
      <c r="AN18" s="140">
        <f>'1 Utsläpp'!AM18/'7 Sysselsatta (kvartal)'!AN18</f>
        <v>0.29871794871794871</v>
      </c>
      <c r="AO18" s="140">
        <f>'1 Utsläpp'!AN18/'7 Sysselsatta (kvartal)'!AO18</f>
        <v>0.29423076923076924</v>
      </c>
      <c r="AP18" s="140">
        <f>'1 Utsläpp'!AO18/'7 Sysselsatta (kvartal)'!AP18</f>
        <v>0.25225806451612903</v>
      </c>
      <c r="AQ18" s="140">
        <f>'1 Utsläpp'!AP18/'7 Sysselsatta (kvartal)'!AQ18</f>
        <v>0.25838926174496646</v>
      </c>
      <c r="AR18" s="140">
        <f>'1 Utsläpp'!AQ18/'7 Sysselsatta (kvartal)'!AR18</f>
        <v>0.2762237762237762</v>
      </c>
      <c r="AS18" s="140">
        <f>'1 Utsläpp'!AR18/'7 Sysselsatta (kvartal)'!AS18</f>
        <v>0.25410958904109587</v>
      </c>
      <c r="AT18" s="140">
        <f>'1 Utsläpp'!AS18/'7 Sysselsatta (kvartal)'!AT18</f>
        <v>0.26206896551724135</v>
      </c>
      <c r="AU18" s="140">
        <f>'1 Utsläpp'!AT18/'7 Sysselsatta (kvartal)'!AU18</f>
        <v>0.28014184397163122</v>
      </c>
      <c r="AV18" s="140">
        <f>'1 Utsläpp'!AU18/'7 Sysselsatta (kvartal)'!AV18</f>
        <v>0.27552447552447551</v>
      </c>
      <c r="AW18" s="140">
        <f>'1 Utsläpp'!AV18/'7 Sysselsatta (kvartal)'!AW18</f>
        <v>0.26216216216216215</v>
      </c>
      <c r="AX18" s="140">
        <f>'1 Utsläpp'!AW18/'7 Sysselsatta (kvartal)'!AX18</f>
        <v>0.25906040268456376</v>
      </c>
      <c r="AY18" s="140">
        <f>'1 Utsläpp'!AX18/'7 Sysselsatta (kvartal)'!AY18</f>
        <v>0.27500000000000002</v>
      </c>
      <c r="AZ18" s="140">
        <f>'1 Utsläpp'!AZ18/'7 Sysselsatta (kvartal)'!AZ18</f>
        <v>0.31960784313725488</v>
      </c>
      <c r="BA18" s="140">
        <f>'1 Utsläpp'!BA18/'7 Sysselsatta (kvartal)'!BA18</f>
        <v>0.28896103896103897</v>
      </c>
      <c r="BB18" s="140">
        <f>'1 Utsläpp'!BB18/'7 Sysselsatta (kvartal)'!BB18</f>
        <v>0.33464052287581697</v>
      </c>
      <c r="BC18" s="140">
        <f>'1 Utsläpp'!BC18/'7 Sysselsatta (kvartal)'!BC18</f>
        <v>0.34473684210526317</v>
      </c>
      <c r="BD18" s="140">
        <f>'1 Utsläpp'!BD18/'7 Sysselsatta (kvartal)'!BD18</f>
        <v>0.19407894736842107</v>
      </c>
      <c r="BE18" s="140">
        <f>'1 Utsläpp'!BE18/'7 Sysselsatta (kvartal)'!BE18</f>
        <v>0.21307189542483657</v>
      </c>
      <c r="BF18" s="140">
        <f>'1 Utsläpp'!BF18/'7 Sysselsatta (kvartal)'!BF18</f>
        <v>0.21538461538461537</v>
      </c>
      <c r="BG18" s="140">
        <f>'1 Utsläpp'!BG18/'7 Sysselsatta (kvartal)'!BG18</f>
        <v>0.20645161290322581</v>
      </c>
      <c r="BH18" s="140">
        <f>'1 Utsläpp'!BH18/'7 Sysselsatta (kvartal)'!BH18</f>
        <v>0.16858974358974357</v>
      </c>
      <c r="BI18" s="140">
        <f>'1 Utsläpp'!BI18/'7 Sysselsatta (kvartal)'!BI18</f>
        <v>0.16582278481012658</v>
      </c>
      <c r="BJ18" s="140">
        <f>'1 Utsläpp'!BK18/'7 Sysselsatta (kvartal)'!BK18</f>
        <v>0.16913580246913582</v>
      </c>
      <c r="BK18" s="140">
        <f>'1 Utsläpp'!BL18/'7 Sysselsatta (kvartal)'!BL18</f>
        <v>0.13915662650602409</v>
      </c>
      <c r="BL18" s="140">
        <f>'1 Utsläpp'!BM18/'7 Sysselsatta (kvartal)'!BM18</f>
        <v>0.13705882352941176</v>
      </c>
      <c r="BM18" s="140">
        <f>'1 Utsläpp'!BN18/'7 Sysselsatta (kvartal)'!BN18</f>
        <v>0.13771428571428573</v>
      </c>
      <c r="BN18" s="140">
        <f>'1 Utsläpp'!BO18/'7 Sysselsatta (kvartal)'!BO18</f>
        <v>0.13693181818181818</v>
      </c>
      <c r="BO18" s="140">
        <f>'1 Utsläpp'!BP18/'7 Sysselsatta (kvartal)'!BP18</f>
        <v>0.1601123595505618</v>
      </c>
      <c r="BP18" s="140">
        <f>'1 Utsläpp'!BQ18/'7 Sysselsatta (kvartal)'!BQ18</f>
        <v>0.15737704918032785</v>
      </c>
      <c r="BQ18" s="140">
        <f>'1 Utsläpp'!BR18/'7 Sysselsatta (kvartal)'!BR18</f>
        <v>0.16117021276595744</v>
      </c>
      <c r="BR18" s="140">
        <f>'1 Utsläpp'!BS18/'7 Sysselsatta (kvartal)'!BS18</f>
        <v>0.15401069518716579</v>
      </c>
      <c r="BS18" s="140">
        <f>'1 Utsläpp'!BT18/'7 Sysselsatta (kvartal)'!BT18</f>
        <v>0.14444444444444446</v>
      </c>
      <c r="BT18" s="140">
        <f>'1 Utsläpp'!BU18/'7 Sysselsatta (kvartal)'!BU18</f>
        <v>0.14175257731958765</v>
      </c>
      <c r="BU18" s="140">
        <f>'1 Utsläpp'!BV18/'7 Sysselsatta (kvartal)'!BV18</f>
        <v>0.14399999999999999</v>
      </c>
      <c r="BV18" s="140">
        <f>'1 Utsläpp'!BW18/'7 Sysselsatta (kvartal)'!BW18</f>
        <v>0.14029850746268654</v>
      </c>
      <c r="BW18" s="232"/>
    </row>
    <row r="19" spans="1:75" s="16" customFormat="1" ht="15.75" customHeight="1" x14ac:dyDescent="0.3">
      <c r="A19"/>
      <c r="B19" s="131" t="s">
        <v>116</v>
      </c>
      <c r="C19" s="116" t="s">
        <v>40</v>
      </c>
      <c r="D19" s="140">
        <f>'1 Utsläpp'!D19/'7 Sysselsatta (kvartal)'!D19</f>
        <v>0.7210526315789475</v>
      </c>
      <c r="E19" s="140">
        <f>'1 Utsläpp'!E19/'7 Sysselsatta (kvartal)'!E19</f>
        <v>0.69217877094972069</v>
      </c>
      <c r="F19" s="140">
        <f>'1 Utsläpp'!F19/'7 Sysselsatta (kvartal)'!F19</f>
        <v>0.70953307392996112</v>
      </c>
      <c r="G19" s="140">
        <f>'1 Utsläpp'!G19/'7 Sysselsatta (kvartal)'!G19</f>
        <v>0.79143968871595327</v>
      </c>
      <c r="H19" s="140">
        <f>'1 Utsläpp'!H19/'7 Sysselsatta (kvartal)'!H19</f>
        <v>0.7282377919320594</v>
      </c>
      <c r="I19" s="140">
        <f>'1 Utsläpp'!I19/'7 Sysselsatta (kvartal)'!I19</f>
        <v>0.70580912863070544</v>
      </c>
      <c r="J19" s="140">
        <f>'1 Utsläpp'!J19/'7 Sysselsatta (kvartal)'!J19</f>
        <v>0.68672199170124482</v>
      </c>
      <c r="K19" s="140">
        <f>'1 Utsläpp'!K19/'7 Sysselsatta (kvartal)'!K19</f>
        <v>0.68149606299212595</v>
      </c>
      <c r="L19" s="140">
        <f>'1 Utsläpp'!L19/'7 Sysselsatta (kvartal)'!L19</f>
        <v>0.84219780219780216</v>
      </c>
      <c r="M19" s="140">
        <f>'1 Utsläpp'!M19/'7 Sysselsatta (kvartal)'!M19</f>
        <v>0.76168831168831164</v>
      </c>
      <c r="N19" s="140">
        <f>'1 Utsläpp'!N19/'7 Sysselsatta (kvartal)'!N19</f>
        <v>0.74273504273504276</v>
      </c>
      <c r="O19" s="140">
        <f>'1 Utsläpp'!N19/'7 Sysselsatta (kvartal)'!N19</f>
        <v>0.74273504273504276</v>
      </c>
      <c r="P19" s="140">
        <f>'1 Utsläpp'!O19/'7 Sysselsatta (kvartal)'!O19</f>
        <v>0.83130081300812997</v>
      </c>
      <c r="Q19" s="140">
        <f>'1 Utsläpp'!P19/'7 Sysselsatta (kvartal)'!Q19</f>
        <v>0.80627615062761504</v>
      </c>
      <c r="R19" s="140">
        <f>'1 Utsläpp'!Q19/'7 Sysselsatta (kvartal)'!R19</f>
        <v>0.72176591375770016</v>
      </c>
      <c r="S19" s="140">
        <f>'1 Utsläpp'!R19/'7 Sysselsatta (kvartal)'!S19</f>
        <v>0.73298969072164943</v>
      </c>
      <c r="T19" s="140">
        <f>'1 Utsläpp'!S19/'7 Sysselsatta (kvartal)'!T19</f>
        <v>0.76218487394957979</v>
      </c>
      <c r="U19" s="140">
        <f>'1 Utsläpp'!T19/'7 Sysselsatta (kvartal)'!U19</f>
        <v>0.74948665297741268</v>
      </c>
      <c r="V19" s="140">
        <f>'1 Utsläpp'!U19/'7 Sysselsatta (kvartal)'!V19</f>
        <v>0.74231578947368415</v>
      </c>
      <c r="W19" s="140">
        <f>'1 Utsläpp'!V19/'7 Sysselsatta (kvartal)'!W19</f>
        <v>0.72706611570247937</v>
      </c>
      <c r="X19" s="140">
        <f>'1 Utsläpp'!W19/'7 Sysselsatta (kvartal)'!X19</f>
        <v>0.80889370932754878</v>
      </c>
      <c r="Y19" s="140">
        <f>'1 Utsläpp'!X19/'7 Sysselsatta (kvartal)'!Y19</f>
        <v>0.83116591928251116</v>
      </c>
      <c r="Z19" s="140">
        <f>'1 Utsläpp'!Y19/'7 Sysselsatta (kvartal)'!Z19</f>
        <v>0.8074660633484162</v>
      </c>
      <c r="AA19" s="140">
        <f>'1 Utsläpp'!Z19/'7 Sysselsatta (kvartal)'!AA19</f>
        <v>0.77816593886462893</v>
      </c>
      <c r="AB19" s="140">
        <f>'1 Utsläpp'!AA19/'7 Sysselsatta (kvartal)'!AB19</f>
        <v>0.76566523605150216</v>
      </c>
      <c r="AC19" s="140">
        <f>'1 Utsläpp'!AB19/'7 Sysselsatta (kvartal)'!AC19</f>
        <v>0.7492170022371365</v>
      </c>
      <c r="AD19" s="140">
        <f>'1 Utsläpp'!AC19/'7 Sysselsatta (kvartal)'!AD19</f>
        <v>0.72828054298642519</v>
      </c>
      <c r="AE19" s="140">
        <f>'1 Utsläpp'!AD19/'7 Sysselsatta (kvartal)'!AE19</f>
        <v>0.74543378995433796</v>
      </c>
      <c r="AF19" s="140">
        <f>'1 Utsläpp'!AE19/'7 Sysselsatta (kvartal)'!AF19</f>
        <v>0.73973509933774839</v>
      </c>
      <c r="AG19" s="140">
        <f>'1 Utsläpp'!AF19/'7 Sysselsatta (kvartal)'!AG19</f>
        <v>0.68724373576309805</v>
      </c>
      <c r="AH19" s="140">
        <f>'1 Utsläpp'!AG19/'7 Sysselsatta (kvartal)'!AH19</f>
        <v>0.71322505800464031</v>
      </c>
      <c r="AI19" s="140">
        <f>'1 Utsläpp'!AH19/'7 Sysselsatta (kvartal)'!AI19</f>
        <v>0.68772727272727274</v>
      </c>
      <c r="AJ19" s="140">
        <f>'1 Utsläpp'!AI19/'7 Sysselsatta (kvartal)'!AJ19</f>
        <v>0.73844339622641508</v>
      </c>
      <c r="AK19" s="140">
        <f>'1 Utsläpp'!AJ19/'7 Sysselsatta (kvartal)'!AK19</f>
        <v>0.67009132420091333</v>
      </c>
      <c r="AL19" s="140">
        <f>'1 Utsläpp'!AK19/'7 Sysselsatta (kvartal)'!AL19</f>
        <v>0.69423963133640554</v>
      </c>
      <c r="AM19" s="140">
        <f>'1 Utsläpp'!AL19/'7 Sysselsatta (kvartal)'!AM19</f>
        <v>0.69655172413793109</v>
      </c>
      <c r="AN19" s="140">
        <f>'1 Utsläpp'!AM19/'7 Sysselsatta (kvartal)'!AN19</f>
        <v>0.72581395348837208</v>
      </c>
      <c r="AO19" s="140">
        <f>'1 Utsläpp'!AN19/'7 Sysselsatta (kvartal)'!AO19</f>
        <v>0.64426605504587153</v>
      </c>
      <c r="AP19" s="140">
        <f>'1 Utsläpp'!AO19/'7 Sysselsatta (kvartal)'!AP19</f>
        <v>0.66620370370370363</v>
      </c>
      <c r="AQ19" s="140">
        <f>'1 Utsläpp'!AP19/'7 Sysselsatta (kvartal)'!AQ19</f>
        <v>0.69119047619047624</v>
      </c>
      <c r="AR19" s="140">
        <f>'1 Utsläpp'!AQ19/'7 Sysselsatta (kvartal)'!AR19</f>
        <v>0.68149882903981263</v>
      </c>
      <c r="AS19" s="140">
        <f>'1 Utsläpp'!AR19/'7 Sysselsatta (kvartal)'!AS19</f>
        <v>0.59659863945578229</v>
      </c>
      <c r="AT19" s="140">
        <f>'1 Utsläpp'!AS19/'7 Sysselsatta (kvartal)'!AT19</f>
        <v>0.62517162471395882</v>
      </c>
      <c r="AU19" s="140">
        <f>'1 Utsläpp'!AT19/'7 Sysselsatta (kvartal)'!AU19</f>
        <v>0.65616113744075832</v>
      </c>
      <c r="AV19" s="140">
        <f>'1 Utsläpp'!AU19/'7 Sysselsatta (kvartal)'!AV19</f>
        <v>0.6576832151300237</v>
      </c>
      <c r="AW19" s="140">
        <f>'1 Utsläpp'!AV19/'7 Sysselsatta (kvartal)'!AW19</f>
        <v>0.6074941451990632</v>
      </c>
      <c r="AX19" s="140">
        <f>'1 Utsläpp'!AW19/'7 Sysselsatta (kvartal)'!AX19</f>
        <v>0.62568181818181823</v>
      </c>
      <c r="AY19" s="140">
        <f>'1 Utsläpp'!AX19/'7 Sysselsatta (kvartal)'!AY19</f>
        <v>0.65807962529274</v>
      </c>
      <c r="AZ19" s="140">
        <f>'1 Utsläpp'!AZ19/'7 Sysselsatta (kvartal)'!AZ19</f>
        <v>0.62136150234741783</v>
      </c>
      <c r="BA19" s="140">
        <f>'1 Utsläpp'!BA19/'7 Sysselsatta (kvartal)'!BA19</f>
        <v>0.60352112676056335</v>
      </c>
      <c r="BB19" s="140">
        <f>'1 Utsläpp'!BB19/'7 Sysselsatta (kvartal)'!BB19</f>
        <v>0.63450704225352117</v>
      </c>
      <c r="BC19" s="140">
        <f>'1 Utsläpp'!BC19/'7 Sysselsatta (kvartal)'!BC19</f>
        <v>0.66777251184834119</v>
      </c>
      <c r="BD19" s="140">
        <f>'1 Utsläpp'!BD19/'7 Sysselsatta (kvartal)'!BD19</f>
        <v>0.64367541766109782</v>
      </c>
      <c r="BE19" s="140">
        <f>'1 Utsläpp'!BE19/'7 Sysselsatta (kvartal)'!BE19</f>
        <v>0.68098591549295773</v>
      </c>
      <c r="BF19" s="140">
        <f>'1 Utsläpp'!BF19/'7 Sysselsatta (kvartal)'!BF19</f>
        <v>0.67958236658932714</v>
      </c>
      <c r="BG19" s="140">
        <f>'1 Utsläpp'!BG19/'7 Sysselsatta (kvartal)'!BG19</f>
        <v>0.66232558139534881</v>
      </c>
      <c r="BH19" s="140">
        <f>'1 Utsläpp'!BH19/'7 Sysselsatta (kvartal)'!BH19</f>
        <v>0.58752886836027718</v>
      </c>
      <c r="BI19" s="140">
        <f>'1 Utsläpp'!BI19/'7 Sysselsatta (kvartal)'!BI19</f>
        <v>0.57295454545454549</v>
      </c>
      <c r="BJ19" s="140">
        <f>'1 Utsläpp'!BK19/'7 Sysselsatta (kvartal)'!BK19</f>
        <v>0.60204545454545455</v>
      </c>
      <c r="BK19" s="140">
        <f>'1 Utsläpp'!BL19/'7 Sysselsatta (kvartal)'!BL19</f>
        <v>0.60341685649202736</v>
      </c>
      <c r="BL19" s="140">
        <f>'1 Utsläpp'!BM19/'7 Sysselsatta (kvartal)'!BM19</f>
        <v>0.54954751131221713</v>
      </c>
      <c r="BM19" s="140">
        <f>'1 Utsläpp'!BN19/'7 Sysselsatta (kvartal)'!BN19</f>
        <v>0.56457399103139017</v>
      </c>
      <c r="BN19" s="140">
        <f>'1 Utsläpp'!BO19/'7 Sysselsatta (kvartal)'!BO19</f>
        <v>0.58499999999999996</v>
      </c>
      <c r="BO19" s="140">
        <f>'1 Utsläpp'!BP19/'7 Sysselsatta (kvartal)'!BP19</f>
        <v>0.67268518518518516</v>
      </c>
      <c r="BP19" s="140">
        <f>'1 Utsläpp'!BQ19/'7 Sysselsatta (kvartal)'!BQ19</f>
        <v>0.70183908045977017</v>
      </c>
      <c r="BQ19" s="140">
        <f>'1 Utsläpp'!BR19/'7 Sysselsatta (kvartal)'!BR19</f>
        <v>0.7350000000000001</v>
      </c>
      <c r="BR19" s="140">
        <f>'1 Utsläpp'!BS19/'7 Sysselsatta (kvartal)'!BS19</f>
        <v>0.66558891454965363</v>
      </c>
      <c r="BS19" s="140">
        <f>'1 Utsläpp'!BT19/'7 Sysselsatta (kvartal)'!BT19</f>
        <v>0.62420091324200921</v>
      </c>
      <c r="BT19" s="140">
        <f>'1 Utsläpp'!BU19/'7 Sysselsatta (kvartal)'!BU19</f>
        <v>0.64099099099099099</v>
      </c>
      <c r="BU19" s="140">
        <f>'1 Utsläpp'!BV19/'7 Sysselsatta (kvartal)'!BV19</f>
        <v>0.63400000000000001</v>
      </c>
      <c r="BV19" s="140">
        <f>'1 Utsläpp'!BW19/'7 Sysselsatta (kvartal)'!BW19</f>
        <v>0.6288939051918736</v>
      </c>
      <c r="BW19" s="232"/>
    </row>
    <row r="20" spans="1:75" s="16" customFormat="1" ht="15.75" customHeight="1" x14ac:dyDescent="0.3">
      <c r="A20"/>
      <c r="B20" s="131" t="s">
        <v>117</v>
      </c>
      <c r="C20" s="116" t="s">
        <v>41</v>
      </c>
      <c r="D20" s="140">
        <f>'1 Utsläpp'!D20/'7 Sysselsatta (kvartal)'!D20</f>
        <v>66.506734693877547</v>
      </c>
      <c r="E20" s="140">
        <f>'1 Utsläpp'!E20/'7 Sysselsatta (kvartal)'!E20</f>
        <v>42.031702544031312</v>
      </c>
      <c r="F20" s="140">
        <f>'1 Utsläpp'!F20/'7 Sysselsatta (kvartal)'!F20</f>
        <v>37.381873727087573</v>
      </c>
      <c r="G20" s="140">
        <f>'1 Utsläpp'!G20/'7 Sysselsatta (kvartal)'!G20</f>
        <v>66.240677966101686</v>
      </c>
      <c r="H20" s="140">
        <f>'1 Utsläpp'!H20/'7 Sysselsatta (kvartal)'!H20</f>
        <v>70.998406374501982</v>
      </c>
      <c r="I20" s="140">
        <f>'1 Utsläpp'!I20/'7 Sysselsatta (kvartal)'!I20</f>
        <v>38.763177570093454</v>
      </c>
      <c r="J20" s="140">
        <f>'1 Utsläpp'!J20/'7 Sysselsatta (kvartal)'!J20</f>
        <v>30.803592814371257</v>
      </c>
      <c r="K20" s="140">
        <f>'1 Utsläpp'!K20/'7 Sysselsatta (kvartal)'!K20</f>
        <v>72.760297239915076</v>
      </c>
      <c r="L20" s="140">
        <f>'1 Utsläpp'!L20/'7 Sysselsatta (kvartal)'!L20</f>
        <v>97.192261904761907</v>
      </c>
      <c r="M20" s="140">
        <f>'1 Utsläpp'!M20/'7 Sysselsatta (kvartal)'!M20</f>
        <v>47.532251908396951</v>
      </c>
      <c r="N20" s="140">
        <f>'1 Utsläpp'!N20/'7 Sysselsatta (kvartal)'!N20</f>
        <v>32.223232323232324</v>
      </c>
      <c r="O20" s="140">
        <f>'1 Utsläpp'!N20/'7 Sysselsatta (kvartal)'!N20</f>
        <v>32.223232323232324</v>
      </c>
      <c r="P20" s="140">
        <f>'1 Utsläpp'!O20/'7 Sysselsatta (kvartal)'!O20</f>
        <v>86.597664543524417</v>
      </c>
      <c r="Q20" s="140">
        <f>'1 Utsläpp'!P20/'7 Sysselsatta (kvartal)'!Q20</f>
        <v>81.28125</v>
      </c>
      <c r="R20" s="140">
        <f>'1 Utsläpp'!Q20/'7 Sysselsatta (kvartal)'!R20</f>
        <v>43.427976190476194</v>
      </c>
      <c r="S20" s="140">
        <f>'1 Utsläpp'!R20/'7 Sysselsatta (kvartal)'!S20</f>
        <v>32.41069182389937</v>
      </c>
      <c r="T20" s="140">
        <f>'1 Utsläpp'!S20/'7 Sysselsatta (kvartal)'!T20</f>
        <v>53.008587786259547</v>
      </c>
      <c r="U20" s="140">
        <f>'1 Utsläpp'!T20/'7 Sysselsatta (kvartal)'!U20</f>
        <v>69.996963946869073</v>
      </c>
      <c r="V20" s="140">
        <f>'1 Utsläpp'!U20/'7 Sysselsatta (kvartal)'!V20</f>
        <v>38.663636363636364</v>
      </c>
      <c r="W20" s="140">
        <f>'1 Utsläpp'!V20/'7 Sysselsatta (kvartal)'!W20</f>
        <v>30.10983606557377</v>
      </c>
      <c r="X20" s="140">
        <f>'1 Utsläpp'!W20/'7 Sysselsatta (kvartal)'!X20</f>
        <v>54.602425373134331</v>
      </c>
      <c r="Y20" s="140">
        <f>'1 Utsläpp'!X20/'7 Sysselsatta (kvartal)'!Y20</f>
        <v>68.018198529411762</v>
      </c>
      <c r="Z20" s="140">
        <f>'1 Utsläpp'!Y20/'7 Sysselsatta (kvartal)'!Z20</f>
        <v>36.690207156308851</v>
      </c>
      <c r="AA20" s="140">
        <f>'1 Utsläpp'!Z20/'7 Sysselsatta (kvartal)'!AA20</f>
        <v>30.213078470824946</v>
      </c>
      <c r="AB20" s="140">
        <f>'1 Utsläpp'!AA20/'7 Sysselsatta (kvartal)'!AB20</f>
        <v>45.165129151291509</v>
      </c>
      <c r="AC20" s="140">
        <f>'1 Utsläpp'!AB20/'7 Sysselsatta (kvartal)'!AC20</f>
        <v>51.568990825688076</v>
      </c>
      <c r="AD20" s="140">
        <f>'1 Utsläpp'!AC20/'7 Sysselsatta (kvartal)'!AD20</f>
        <v>34.543494423791827</v>
      </c>
      <c r="AE20" s="140">
        <f>'1 Utsläpp'!AD20/'7 Sysselsatta (kvartal)'!AE20</f>
        <v>26.859686888454011</v>
      </c>
      <c r="AF20" s="140">
        <f>'1 Utsläpp'!AE20/'7 Sysselsatta (kvartal)'!AF20</f>
        <v>45.332532347504618</v>
      </c>
      <c r="AG20" s="140">
        <f>'1 Utsläpp'!AF20/'7 Sysselsatta (kvartal)'!AG20</f>
        <v>54.709869646182497</v>
      </c>
      <c r="AH20" s="140">
        <f>'1 Utsläpp'!AG20/'7 Sysselsatta (kvartal)'!AH20</f>
        <v>30.577148080438754</v>
      </c>
      <c r="AI20" s="140">
        <f>'1 Utsläpp'!AH20/'7 Sysselsatta (kvartal)'!AI20</f>
        <v>23.125190839694657</v>
      </c>
      <c r="AJ20" s="140">
        <f>'1 Utsläpp'!AI20/'7 Sysselsatta (kvartal)'!AJ20</f>
        <v>44.733520599250937</v>
      </c>
      <c r="AK20" s="140">
        <f>'1 Utsläpp'!AJ20/'7 Sysselsatta (kvartal)'!AK20</f>
        <v>57.620295202952029</v>
      </c>
      <c r="AL20" s="140">
        <f>'1 Utsläpp'!AK20/'7 Sysselsatta (kvartal)'!AL20</f>
        <v>32.840959409594092</v>
      </c>
      <c r="AM20" s="140">
        <f>'1 Utsläpp'!AL20/'7 Sysselsatta (kvartal)'!AM20</f>
        <v>25.246282527881043</v>
      </c>
      <c r="AN20" s="140">
        <f>'1 Utsläpp'!AM20/'7 Sysselsatta (kvartal)'!AN20</f>
        <v>44.133393501805052</v>
      </c>
      <c r="AO20" s="140">
        <f>'1 Utsläpp'!AN20/'7 Sysselsatta (kvartal)'!AO20</f>
        <v>48.399448529411764</v>
      </c>
      <c r="AP20" s="140">
        <f>'1 Utsläpp'!AO20/'7 Sysselsatta (kvartal)'!AP20</f>
        <v>31.791726618705034</v>
      </c>
      <c r="AQ20" s="140">
        <f>'1 Utsläpp'!AP20/'7 Sysselsatta (kvartal)'!AQ20</f>
        <v>27.922669104204751</v>
      </c>
      <c r="AR20" s="140">
        <f>'1 Utsläpp'!AQ20/'7 Sysselsatta (kvartal)'!AR20</f>
        <v>41.483481349911195</v>
      </c>
      <c r="AS20" s="140">
        <f>'1 Utsläpp'!AR20/'7 Sysselsatta (kvartal)'!AS20</f>
        <v>51.958886894075405</v>
      </c>
      <c r="AT20" s="140">
        <f>'1 Utsläpp'!AS20/'7 Sysselsatta (kvartal)'!AT20</f>
        <v>29.181061946902656</v>
      </c>
      <c r="AU20" s="140">
        <f>'1 Utsläpp'!AT20/'7 Sysselsatta (kvartal)'!AU20</f>
        <v>25.617059891107079</v>
      </c>
      <c r="AV20" s="140">
        <f>'1 Utsläpp'!AU20/'7 Sysselsatta (kvartal)'!AV20</f>
        <v>42.707092198581556</v>
      </c>
      <c r="AW20" s="140">
        <f>'1 Utsläpp'!AV20/'7 Sysselsatta (kvartal)'!AW20</f>
        <v>47.392348754448392</v>
      </c>
      <c r="AX20" s="140">
        <f>'1 Utsläpp'!AW20/'7 Sysselsatta (kvartal)'!AX20</f>
        <v>23.306574394463667</v>
      </c>
      <c r="AY20" s="140">
        <f>'1 Utsläpp'!AX20/'7 Sysselsatta (kvartal)'!AY20</f>
        <v>22.259019264448337</v>
      </c>
      <c r="AZ20" s="140">
        <f>'1 Utsläpp'!AZ20/'7 Sysselsatta (kvartal)'!AZ20</f>
        <v>34.161525129982664</v>
      </c>
      <c r="BA20" s="140">
        <f>'1 Utsläpp'!BA20/'7 Sysselsatta (kvartal)'!BA20</f>
        <v>26.360720411663809</v>
      </c>
      <c r="BB20" s="140">
        <f>'1 Utsläpp'!BB20/'7 Sysselsatta (kvartal)'!BB20</f>
        <v>22.633222591362124</v>
      </c>
      <c r="BC20" s="140">
        <f>'1 Utsläpp'!BC20/'7 Sysselsatta (kvartal)'!BC20</f>
        <v>32.048122866894197</v>
      </c>
      <c r="BD20" s="140">
        <f>'1 Utsläpp'!BD20/'7 Sysselsatta (kvartal)'!BD20</f>
        <v>37.478632478632477</v>
      </c>
      <c r="BE20" s="140">
        <f>'1 Utsläpp'!BE20/'7 Sysselsatta (kvartal)'!BE20</f>
        <v>27.907407407407408</v>
      </c>
      <c r="BF20" s="140">
        <f>'1 Utsläpp'!BF20/'7 Sysselsatta (kvartal)'!BF20</f>
        <v>22.397882736156351</v>
      </c>
      <c r="BG20" s="140">
        <f>'1 Utsläpp'!BG20/'7 Sysselsatta (kvartal)'!BG20</f>
        <v>36.209531772575254</v>
      </c>
      <c r="BH20" s="140">
        <f>'1 Utsläpp'!BH20/'7 Sysselsatta (kvartal)'!BH20</f>
        <v>33.825420875420875</v>
      </c>
      <c r="BI20" s="140">
        <f>'1 Utsläpp'!BI20/'7 Sysselsatta (kvartal)'!BI20</f>
        <v>27.495484949832779</v>
      </c>
      <c r="BJ20" s="140">
        <f>'1 Utsläpp'!BK20/'7 Sysselsatta (kvartal)'!BK20</f>
        <v>34.040132669983414</v>
      </c>
      <c r="BK20" s="140">
        <f>'1 Utsläpp'!BL20/'7 Sysselsatta (kvartal)'!BL20</f>
        <v>31.432072368421053</v>
      </c>
      <c r="BL20" s="140">
        <f>'1 Utsläpp'!BM20/'7 Sysselsatta (kvartal)'!BM20</f>
        <v>24.340967741935486</v>
      </c>
      <c r="BM20" s="140">
        <f>'1 Utsläpp'!BN20/'7 Sysselsatta (kvartal)'!BN20</f>
        <v>19.839534883720933</v>
      </c>
      <c r="BN20" s="140">
        <f>'1 Utsläpp'!BO20/'7 Sysselsatta (kvartal)'!BO20</f>
        <v>29.626729559748426</v>
      </c>
      <c r="BO20" s="140">
        <f>'1 Utsläpp'!BP20/'7 Sysselsatta (kvartal)'!BP20</f>
        <v>32.960842433697351</v>
      </c>
      <c r="BP20" s="140">
        <f>'1 Utsläpp'!BQ20/'7 Sysselsatta (kvartal)'!BQ20</f>
        <v>24.409355828220857</v>
      </c>
      <c r="BQ20" s="140">
        <f>'1 Utsläpp'!BR20/'7 Sysselsatta (kvartal)'!BR20</f>
        <v>16.927744807121663</v>
      </c>
      <c r="BR20" s="140">
        <f>'1 Utsläpp'!BS20/'7 Sysselsatta (kvartal)'!BS20</f>
        <v>25.263102409638552</v>
      </c>
      <c r="BS20" s="140">
        <f>'1 Utsläpp'!BT20/'7 Sysselsatta (kvartal)'!BT20</f>
        <v>29.442575757575757</v>
      </c>
      <c r="BT20" s="140">
        <f>'1 Utsläpp'!BU20/'7 Sysselsatta (kvartal)'!BU20</f>
        <v>22.934970238095236</v>
      </c>
      <c r="BU20" s="140">
        <f>'1 Utsläpp'!BV20/'7 Sysselsatta (kvartal)'!BV20</f>
        <v>17.027417027417027</v>
      </c>
      <c r="BV20" s="140">
        <f>'1 Utsläpp'!BW20/'7 Sysselsatta (kvartal)'!BW20</f>
        <v>27.383185840707963</v>
      </c>
      <c r="BW20" s="232"/>
    </row>
    <row r="21" spans="1:75" s="16" customFormat="1" ht="15.75" customHeight="1" x14ac:dyDescent="0.3">
      <c r="A21"/>
      <c r="B21" s="131" t="s">
        <v>118</v>
      </c>
      <c r="C21" s="116" t="s">
        <v>9</v>
      </c>
      <c r="D21" s="140">
        <f>'1 Utsläpp'!D21/'7 Sysselsatta (kvartal)'!D21</f>
        <v>1.4558247593760372</v>
      </c>
      <c r="E21" s="140">
        <f>'1 Utsläpp'!E21/'7 Sysselsatta (kvartal)'!E21</f>
        <v>1.5869976359338061</v>
      </c>
      <c r="F21" s="140">
        <f>'1 Utsläpp'!F21/'7 Sysselsatta (kvartal)'!F21</f>
        <v>1.5771291208791209</v>
      </c>
      <c r="G21" s="140">
        <f>'1 Utsläpp'!G21/'7 Sysselsatta (kvartal)'!G21</f>
        <v>1.6914134275618375</v>
      </c>
      <c r="H21" s="140">
        <f>'1 Utsläpp'!H21/'7 Sysselsatta (kvartal)'!H21</f>
        <v>1.4682565789473685</v>
      </c>
      <c r="I21" s="140">
        <f>'1 Utsläpp'!I21/'7 Sysselsatta (kvartal)'!I21</f>
        <v>1.5559515803631474</v>
      </c>
      <c r="J21" s="140">
        <f>'1 Utsläpp'!J21/'7 Sysselsatta (kvartal)'!J21</f>
        <v>1.5963963963963963</v>
      </c>
      <c r="K21" s="140">
        <f>'1 Utsläpp'!K21/'7 Sysselsatta (kvartal)'!K21</f>
        <v>1.6793201133144477</v>
      </c>
      <c r="L21" s="140">
        <f>'1 Utsläpp'!L21/'7 Sysselsatta (kvartal)'!L21</f>
        <v>1.5386584575502267</v>
      </c>
      <c r="M21" s="140">
        <f>'1 Utsläpp'!M21/'7 Sysselsatta (kvartal)'!M21</f>
        <v>1.5856521739130436</v>
      </c>
      <c r="N21" s="140">
        <f>'1 Utsläpp'!N21/'7 Sysselsatta (kvartal)'!N21</f>
        <v>1.6347472005429251</v>
      </c>
      <c r="O21" s="140">
        <f>'1 Utsläpp'!N21/'7 Sysselsatta (kvartal)'!N21</f>
        <v>1.6347472005429251</v>
      </c>
      <c r="P21" s="140">
        <f>'1 Utsläpp'!O21/'7 Sysselsatta (kvartal)'!O21</f>
        <v>1.8222529371112648</v>
      </c>
      <c r="Q21" s="140">
        <f>'1 Utsläpp'!P21/'7 Sysselsatta (kvartal)'!Q21</f>
        <v>1.5708428246013668</v>
      </c>
      <c r="R21" s="140">
        <f>'1 Utsläpp'!Q21/'7 Sysselsatta (kvartal)'!R21</f>
        <v>1.6389198036006547</v>
      </c>
      <c r="S21" s="140">
        <f>'1 Utsläpp'!R21/'7 Sysselsatta (kvartal)'!S21</f>
        <v>1.6095222619434515</v>
      </c>
      <c r="T21" s="140">
        <f>'1 Utsläpp'!S21/'7 Sysselsatta (kvartal)'!T21</f>
        <v>1.5315001527650474</v>
      </c>
      <c r="U21" s="140">
        <f>'1 Utsläpp'!T21/'7 Sysselsatta (kvartal)'!U21</f>
        <v>1.4935343487721482</v>
      </c>
      <c r="V21" s="140">
        <f>'1 Utsläpp'!U21/'7 Sysselsatta (kvartal)'!V21</f>
        <v>1.485623812539582</v>
      </c>
      <c r="W21" s="140">
        <f>'1 Utsläpp'!V21/'7 Sysselsatta (kvartal)'!W21</f>
        <v>1.5784722222222223</v>
      </c>
      <c r="X21" s="140">
        <f>'1 Utsläpp'!W21/'7 Sysselsatta (kvartal)'!X21</f>
        <v>1.5834298584298583</v>
      </c>
      <c r="Y21" s="140">
        <f>'1 Utsläpp'!X21/'7 Sysselsatta (kvartal)'!Y21</f>
        <v>1.4260963557751698</v>
      </c>
      <c r="Z21" s="140">
        <f>'1 Utsläpp'!Y21/'7 Sysselsatta (kvartal)'!Z21</f>
        <v>1.4708346261247285</v>
      </c>
      <c r="AA21" s="140">
        <f>'1 Utsläpp'!Z21/'7 Sysselsatta (kvartal)'!AA21</f>
        <v>1.5013522012578617</v>
      </c>
      <c r="AB21" s="140">
        <f>'1 Utsläpp'!AA21/'7 Sysselsatta (kvartal)'!AB21</f>
        <v>1.499748110831234</v>
      </c>
      <c r="AC21" s="140">
        <f>'1 Utsläpp'!AB21/'7 Sysselsatta (kvartal)'!AC21</f>
        <v>1.3427095990279465</v>
      </c>
      <c r="AD21" s="140">
        <f>'1 Utsläpp'!AC21/'7 Sysselsatta (kvartal)'!AD21</f>
        <v>1.3761715160796324</v>
      </c>
      <c r="AE21" s="140">
        <f>'1 Utsläpp'!AD21/'7 Sysselsatta (kvartal)'!AE21</f>
        <v>1.4138111350353737</v>
      </c>
      <c r="AF21" s="140">
        <f>'1 Utsläpp'!AE21/'7 Sysselsatta (kvartal)'!AF21</f>
        <v>1.4284052647689012</v>
      </c>
      <c r="AG21" s="140">
        <f>'1 Utsläpp'!AF21/'7 Sysselsatta (kvartal)'!AG21</f>
        <v>1.3433962264150945</v>
      </c>
      <c r="AH21" s="140">
        <f>'1 Utsläpp'!AG21/'7 Sysselsatta (kvartal)'!AH21</f>
        <v>1.411388221153846</v>
      </c>
      <c r="AI21" s="140">
        <f>'1 Utsläpp'!AH21/'7 Sysselsatta (kvartal)'!AI21</f>
        <v>1.3780047365304915</v>
      </c>
      <c r="AJ21" s="140">
        <f>'1 Utsläpp'!AI21/'7 Sysselsatta (kvartal)'!AJ21</f>
        <v>1.4757483200977399</v>
      </c>
      <c r="AK21" s="140">
        <f>'1 Utsläpp'!AJ21/'7 Sysselsatta (kvartal)'!AK21</f>
        <v>1.2859576968272621</v>
      </c>
      <c r="AL21" s="140">
        <f>'1 Utsläpp'!AK21/'7 Sysselsatta (kvartal)'!AL21</f>
        <v>1.3586943793911006</v>
      </c>
      <c r="AM21" s="140">
        <f>'1 Utsläpp'!AL21/'7 Sysselsatta (kvartal)'!AM21</f>
        <v>1.3779493154675211</v>
      </c>
      <c r="AN21" s="140">
        <f>'1 Utsläpp'!AM21/'7 Sysselsatta (kvartal)'!AN21</f>
        <v>1.3927339553293752</v>
      </c>
      <c r="AO21" s="140">
        <f>'1 Utsläpp'!AN21/'7 Sysselsatta (kvartal)'!AO21</f>
        <v>1.1494338580502623</v>
      </c>
      <c r="AP21" s="140">
        <f>'1 Utsläpp'!AO21/'7 Sysselsatta (kvartal)'!AP21</f>
        <v>1.2237466307277627</v>
      </c>
      <c r="AQ21" s="140">
        <f>'1 Utsläpp'!AP21/'7 Sysselsatta (kvartal)'!AQ21</f>
        <v>1.247889254385965</v>
      </c>
      <c r="AR21" s="140">
        <f>'1 Utsläpp'!AQ21/'7 Sysselsatta (kvartal)'!AR21</f>
        <v>1.2249724972497249</v>
      </c>
      <c r="AS21" s="140">
        <f>'1 Utsläpp'!AR21/'7 Sysselsatta (kvartal)'!AS21</f>
        <v>1.0643404705260375</v>
      </c>
      <c r="AT21" s="140">
        <f>'1 Utsläpp'!AS21/'7 Sysselsatta (kvartal)'!AT21</f>
        <v>1.1910643889618922</v>
      </c>
      <c r="AU21" s="140">
        <f>'1 Utsläpp'!AT21/'7 Sysselsatta (kvartal)'!AU21</f>
        <v>1.2068655928175338</v>
      </c>
      <c r="AV21" s="140">
        <f>'1 Utsläpp'!AU21/'7 Sysselsatta (kvartal)'!AV21</f>
        <v>1.1922867266285091</v>
      </c>
      <c r="AW21" s="140">
        <f>'1 Utsläpp'!AV21/'7 Sysselsatta (kvartal)'!AW21</f>
        <v>1.1057361882104151</v>
      </c>
      <c r="AX21" s="140">
        <f>'1 Utsläpp'!AW21/'7 Sysselsatta (kvartal)'!AX21</f>
        <v>1.2392425039452921</v>
      </c>
      <c r="AY21" s="140">
        <f>'1 Utsläpp'!AX21/'7 Sysselsatta (kvartal)'!AY21</f>
        <v>1.2555379328575205</v>
      </c>
      <c r="AZ21" s="140">
        <f>'1 Utsläpp'!AZ21/'7 Sysselsatta (kvartal)'!AZ21</f>
        <v>1.203526517222526</v>
      </c>
      <c r="BA21" s="140">
        <f>'1 Utsläpp'!BA21/'7 Sysselsatta (kvartal)'!BA21</f>
        <v>1.1765729585006692</v>
      </c>
      <c r="BB21" s="140">
        <f>'1 Utsläpp'!BB21/'7 Sysselsatta (kvartal)'!BB21</f>
        <v>1.2327704485488127</v>
      </c>
      <c r="BC21" s="140">
        <f>'1 Utsläpp'!BC21/'7 Sysselsatta (kvartal)'!BC21</f>
        <v>1.2538522848034006</v>
      </c>
      <c r="BD21" s="140">
        <f>'1 Utsläpp'!BD21/'7 Sysselsatta (kvartal)'!BD21</f>
        <v>1.1841533025278608</v>
      </c>
      <c r="BE21" s="140">
        <f>'1 Utsläpp'!BE21/'7 Sysselsatta (kvartal)'!BE21</f>
        <v>1.3232379438261792</v>
      </c>
      <c r="BF21" s="140">
        <f>'1 Utsläpp'!BF21/'7 Sysselsatta (kvartal)'!BF21</f>
        <v>1.2660498586481623</v>
      </c>
      <c r="BG21" s="140">
        <f>'1 Utsläpp'!BG21/'7 Sysselsatta (kvartal)'!BG21</f>
        <v>1.2082072326237496</v>
      </c>
      <c r="BH21" s="140">
        <f>'1 Utsläpp'!BH21/'7 Sysselsatta (kvartal)'!BH21</f>
        <v>1.1033978044955568</v>
      </c>
      <c r="BI21" s="140">
        <f>'1 Utsläpp'!BI21/'7 Sysselsatta (kvartal)'!BI21</f>
        <v>1.0828863346104725</v>
      </c>
      <c r="BJ21" s="140">
        <f>'1 Utsläpp'!BK21/'7 Sysselsatta (kvartal)'!BK21</f>
        <v>1.0787064676616915</v>
      </c>
      <c r="BK21" s="140">
        <f>'1 Utsläpp'!BL21/'7 Sysselsatta (kvartal)'!BL21</f>
        <v>1.0091070974306793</v>
      </c>
      <c r="BL21" s="140">
        <f>'1 Utsläpp'!BM21/'7 Sysselsatta (kvartal)'!BM21</f>
        <v>1.0431645569620254</v>
      </c>
      <c r="BM21" s="140">
        <f>'1 Utsläpp'!BN21/'7 Sysselsatta (kvartal)'!BN21</f>
        <v>1.0229344016024036</v>
      </c>
      <c r="BN21" s="140">
        <f>'1 Utsläpp'!BO21/'7 Sysselsatta (kvartal)'!BO21</f>
        <v>1.0501401988274279</v>
      </c>
      <c r="BO21" s="140">
        <f>'1 Utsläpp'!BP21/'7 Sysselsatta (kvartal)'!BP21</f>
        <v>1.4131900212314226</v>
      </c>
      <c r="BP21" s="140">
        <f>'1 Utsläpp'!BQ21/'7 Sysselsatta (kvartal)'!BQ21</f>
        <v>1.4872577647995753</v>
      </c>
      <c r="BQ21" s="140">
        <f>'1 Utsläpp'!BR21/'7 Sysselsatta (kvartal)'!BR21</f>
        <v>1.486227701993704</v>
      </c>
      <c r="BR21" s="140">
        <f>'1 Utsläpp'!BS21/'7 Sysselsatta (kvartal)'!BS21</f>
        <v>1.4011680382267058</v>
      </c>
      <c r="BS21" s="140">
        <f>'1 Utsläpp'!BT21/'7 Sysselsatta (kvartal)'!BT21</f>
        <v>1.3719792236194641</v>
      </c>
      <c r="BT21" s="140">
        <f>'1 Utsläpp'!BU21/'7 Sysselsatta (kvartal)'!BU21</f>
        <v>1.4333423618634888</v>
      </c>
      <c r="BU21" s="140">
        <f>'1 Utsläpp'!BV21/'7 Sysselsatta (kvartal)'!BV21</f>
        <v>1.4033758639021798</v>
      </c>
      <c r="BV21" s="140">
        <f>'1 Utsläpp'!BW21/'7 Sysselsatta (kvartal)'!BW21</f>
        <v>1.3598934753661784</v>
      </c>
      <c r="BW21" s="232"/>
    </row>
    <row r="22" spans="1:75" s="16" customFormat="1" ht="15.75" customHeight="1" x14ac:dyDescent="0.3">
      <c r="A22"/>
      <c r="B22" s="131" t="s">
        <v>119</v>
      </c>
      <c r="C22" s="116" t="s">
        <v>10</v>
      </c>
      <c r="D22" s="140">
        <f>'1 Utsläpp'!D22/'7 Sysselsatta (kvartal)'!D22</f>
        <v>0.91550276835149147</v>
      </c>
      <c r="E22" s="140">
        <f>'1 Utsläpp'!E22/'7 Sysselsatta (kvartal)'!E22</f>
        <v>0.97078334509527175</v>
      </c>
      <c r="F22" s="140">
        <f>'1 Utsläpp'!F22/'7 Sysselsatta (kvartal)'!F22</f>
        <v>0.94816578483245151</v>
      </c>
      <c r="G22" s="140">
        <f>'1 Utsläpp'!G22/'7 Sysselsatta (kvartal)'!G22</f>
        <v>0.97558096643305048</v>
      </c>
      <c r="H22" s="140">
        <f>'1 Utsläpp'!H22/'7 Sysselsatta (kvartal)'!H22</f>
        <v>0.79769593297259556</v>
      </c>
      <c r="I22" s="140">
        <f>'1 Utsläpp'!I22/'7 Sysselsatta (kvartal)'!I22</f>
        <v>0.86915212409659792</v>
      </c>
      <c r="J22" s="140">
        <f>'1 Utsläpp'!J22/'7 Sysselsatta (kvartal)'!J22</f>
        <v>0.87622501326729174</v>
      </c>
      <c r="K22" s="140">
        <f>'1 Utsläpp'!K22/'7 Sysselsatta (kvartal)'!K22</f>
        <v>0.89711626209162254</v>
      </c>
      <c r="L22" s="140">
        <f>'1 Utsläpp'!L22/'7 Sysselsatta (kvartal)'!L22</f>
        <v>0.84563652326602279</v>
      </c>
      <c r="M22" s="140">
        <f>'1 Utsläpp'!M22/'7 Sysselsatta (kvartal)'!M22</f>
        <v>0.87940407736539472</v>
      </c>
      <c r="N22" s="140">
        <f>'1 Utsläpp'!N22/'7 Sysselsatta (kvartal)'!N22</f>
        <v>0.88460869565217393</v>
      </c>
      <c r="O22" s="140">
        <f>'1 Utsläpp'!N22/'7 Sysselsatta (kvartal)'!N22</f>
        <v>0.88460869565217393</v>
      </c>
      <c r="P22" s="140">
        <f>'1 Utsläpp'!O22/'7 Sysselsatta (kvartal)'!O22</f>
        <v>0.93126008245205227</v>
      </c>
      <c r="Q22" s="140">
        <f>'1 Utsläpp'!P22/'7 Sysselsatta (kvartal)'!Q22</f>
        <v>0.86341005967604434</v>
      </c>
      <c r="R22" s="140">
        <f>'1 Utsläpp'!Q22/'7 Sysselsatta (kvartal)'!R22</f>
        <v>0.91077186963979417</v>
      </c>
      <c r="S22" s="140">
        <f>'1 Utsläpp'!R22/'7 Sysselsatta (kvartal)'!S22</f>
        <v>0.93168914123491842</v>
      </c>
      <c r="T22" s="140">
        <f>'1 Utsläpp'!S22/'7 Sysselsatta (kvartal)'!T22</f>
        <v>0.8927518640541009</v>
      </c>
      <c r="U22" s="140">
        <f>'1 Utsläpp'!T22/'7 Sysselsatta (kvartal)'!U22</f>
        <v>0.7901348352961256</v>
      </c>
      <c r="V22" s="140">
        <f>'1 Utsläpp'!U22/'7 Sysselsatta (kvartal)'!V22</f>
        <v>0.8086398631308811</v>
      </c>
      <c r="W22" s="140">
        <f>'1 Utsläpp'!V22/'7 Sysselsatta (kvartal)'!W22</f>
        <v>0.83567251461988312</v>
      </c>
      <c r="X22" s="140">
        <f>'1 Utsläpp'!W22/'7 Sysselsatta (kvartal)'!X22</f>
        <v>0.8338165938864629</v>
      </c>
      <c r="Y22" s="140">
        <f>'1 Utsläpp'!X22/'7 Sysselsatta (kvartal)'!Y22</f>
        <v>0.78042545891233495</v>
      </c>
      <c r="Z22" s="140">
        <f>'1 Utsläpp'!Y22/'7 Sysselsatta (kvartal)'!Z22</f>
        <v>0.80490196078431375</v>
      </c>
      <c r="AA22" s="140">
        <f>'1 Utsläpp'!Z22/'7 Sysselsatta (kvartal)'!AA22</f>
        <v>0.82829464129865593</v>
      </c>
      <c r="AB22" s="140">
        <f>'1 Utsläpp'!AA22/'7 Sysselsatta (kvartal)'!AB22</f>
        <v>0.80879944241156998</v>
      </c>
      <c r="AC22" s="140">
        <f>'1 Utsläpp'!AB22/'7 Sysselsatta (kvartal)'!AC22</f>
        <v>0.70068688222482833</v>
      </c>
      <c r="AD22" s="140">
        <f>'1 Utsläpp'!AC22/'7 Sysselsatta (kvartal)'!AD22</f>
        <v>0.7310596026490066</v>
      </c>
      <c r="AE22" s="140">
        <f>'1 Utsläpp'!AD22/'7 Sysselsatta (kvartal)'!AE22</f>
        <v>0.75638865004299227</v>
      </c>
      <c r="AF22" s="140">
        <f>'1 Utsläpp'!AE22/'7 Sysselsatta (kvartal)'!AF22</f>
        <v>0.75522904062229901</v>
      </c>
      <c r="AG22" s="140">
        <f>'1 Utsläpp'!AF22/'7 Sysselsatta (kvartal)'!AG22</f>
        <v>0.67240053493814778</v>
      </c>
      <c r="AH22" s="140">
        <f>'1 Utsläpp'!AG22/'7 Sysselsatta (kvartal)'!AH22</f>
        <v>0.70464539593321218</v>
      </c>
      <c r="AI22" s="140">
        <f>'1 Utsläpp'!AH22/'7 Sysselsatta (kvartal)'!AI22</f>
        <v>0.73480282417771647</v>
      </c>
      <c r="AJ22" s="140">
        <f>'1 Utsläpp'!AI22/'7 Sysselsatta (kvartal)'!AJ22</f>
        <v>0.70958305312710157</v>
      </c>
      <c r="AK22" s="140">
        <f>'1 Utsläpp'!AJ22/'7 Sysselsatta (kvartal)'!AK22</f>
        <v>0.65910842969666494</v>
      </c>
      <c r="AL22" s="140">
        <f>'1 Utsläpp'!AK22/'7 Sysselsatta (kvartal)'!AL22</f>
        <v>0.70574346952444744</v>
      </c>
      <c r="AM22" s="140">
        <f>'1 Utsläpp'!AL22/'7 Sysselsatta (kvartal)'!AM22</f>
        <v>0.73697782362042286</v>
      </c>
      <c r="AN22" s="140">
        <f>'1 Utsläpp'!AM22/'7 Sysselsatta (kvartal)'!AN22</f>
        <v>0.70089182493806768</v>
      </c>
      <c r="AO22" s="140">
        <f>'1 Utsläpp'!AN22/'7 Sysselsatta (kvartal)'!AO22</f>
        <v>0.64653547213494289</v>
      </c>
      <c r="AP22" s="140">
        <f>'1 Utsläpp'!AO22/'7 Sysselsatta (kvartal)'!AP22</f>
        <v>0.67978533094812166</v>
      </c>
      <c r="AQ22" s="140">
        <f>'1 Utsläpp'!AP22/'7 Sysselsatta (kvartal)'!AQ22</f>
        <v>0.71174075330844933</v>
      </c>
      <c r="AR22" s="140">
        <f>'1 Utsläpp'!AQ22/'7 Sysselsatta (kvartal)'!AR22</f>
        <v>0.67025472473294989</v>
      </c>
      <c r="AS22" s="140">
        <f>'1 Utsläpp'!AR22/'7 Sysselsatta (kvartal)'!AS22</f>
        <v>0.61614262560777966</v>
      </c>
      <c r="AT22" s="140">
        <f>'1 Utsläpp'!AS22/'7 Sysselsatta (kvartal)'!AT22</f>
        <v>0.66809776491397332</v>
      </c>
      <c r="AU22" s="140">
        <f>'1 Utsläpp'!AT22/'7 Sysselsatta (kvartal)'!AU22</f>
        <v>0.69668983780205229</v>
      </c>
      <c r="AV22" s="140">
        <f>'1 Utsläpp'!AU22/'7 Sysselsatta (kvartal)'!AV22</f>
        <v>0.64953995157384981</v>
      </c>
      <c r="AW22" s="140">
        <f>'1 Utsläpp'!AV22/'7 Sysselsatta (kvartal)'!AW22</f>
        <v>0.63474576271186445</v>
      </c>
      <c r="AX22" s="140">
        <f>'1 Utsläpp'!AW22/'7 Sysselsatta (kvartal)'!AX22</f>
        <v>0.68050888142102739</v>
      </c>
      <c r="AY22" s="140">
        <f>'1 Utsläpp'!AX22/'7 Sysselsatta (kvartal)'!AY22</f>
        <v>0.72074903862230388</v>
      </c>
      <c r="AZ22" s="140">
        <f>'1 Utsläpp'!AZ22/'7 Sysselsatta (kvartal)'!AZ22</f>
        <v>0.60954530257438977</v>
      </c>
      <c r="BA22" s="140">
        <f>'1 Utsläpp'!BA22/'7 Sysselsatta (kvartal)'!BA22</f>
        <v>0.61201947288903802</v>
      </c>
      <c r="BB22" s="140">
        <f>'1 Utsläpp'!BB22/'7 Sysselsatta (kvartal)'!BB22</f>
        <v>0.62744366996271683</v>
      </c>
      <c r="BC22" s="140">
        <f>'1 Utsläpp'!BC22/'7 Sysselsatta (kvartal)'!BC22</f>
        <v>0.63330531271015467</v>
      </c>
      <c r="BD22" s="140">
        <f>'1 Utsläpp'!BD22/'7 Sysselsatta (kvartal)'!BD22</f>
        <v>0.57812712440516656</v>
      </c>
      <c r="BE22" s="140">
        <f>'1 Utsläpp'!BE22/'7 Sysselsatta (kvartal)'!BE22</f>
        <v>0.62948803191489355</v>
      </c>
      <c r="BF22" s="140">
        <f>'1 Utsläpp'!BF22/'7 Sysselsatta (kvartal)'!BF22</f>
        <v>0.60179132620993092</v>
      </c>
      <c r="BG22" s="140">
        <f>'1 Utsläpp'!BG22/'7 Sysselsatta (kvartal)'!BG22</f>
        <v>0.59240610136132521</v>
      </c>
      <c r="BH22" s="140">
        <f>'1 Utsläpp'!BH22/'7 Sysselsatta (kvartal)'!BH22</f>
        <v>0.5424616905585764</v>
      </c>
      <c r="BI22" s="140">
        <f>'1 Utsläpp'!BI22/'7 Sysselsatta (kvartal)'!BI22</f>
        <v>0.54295388584327631</v>
      </c>
      <c r="BJ22" s="140">
        <f>'1 Utsläpp'!BK22/'7 Sysselsatta (kvartal)'!BK22</f>
        <v>0.54614887776521881</v>
      </c>
      <c r="BK22" s="140">
        <f>'1 Utsläpp'!BL22/'7 Sysselsatta (kvartal)'!BL22</f>
        <v>0.54133594643148786</v>
      </c>
      <c r="BL22" s="140">
        <f>'1 Utsläpp'!BM22/'7 Sysselsatta (kvartal)'!BM22</f>
        <v>0.55922345738682133</v>
      </c>
      <c r="BM22" s="140">
        <f>'1 Utsläpp'!BN22/'7 Sysselsatta (kvartal)'!BN22</f>
        <v>0.53024039197672634</v>
      </c>
      <c r="BN22" s="140">
        <f>'1 Utsläpp'!BO22/'7 Sysselsatta (kvartal)'!BO22</f>
        <v>0.54997572422722119</v>
      </c>
      <c r="BO22" s="140">
        <f>'1 Utsläpp'!BP22/'7 Sysselsatta (kvartal)'!BP22</f>
        <v>0.61750000000000005</v>
      </c>
      <c r="BP22" s="140">
        <f>'1 Utsläpp'!BQ22/'7 Sysselsatta (kvartal)'!BQ22</f>
        <v>0.64058441558441559</v>
      </c>
      <c r="BQ22" s="140">
        <f>'1 Utsläpp'!BR22/'7 Sysselsatta (kvartal)'!BR22</f>
        <v>0.62252475247524752</v>
      </c>
      <c r="BR22" s="140">
        <f>'1 Utsläpp'!BS22/'7 Sysselsatta (kvartal)'!BS22</f>
        <v>0.60771746239372137</v>
      </c>
      <c r="BS22" s="140">
        <f>'1 Utsläpp'!BT22/'7 Sysselsatta (kvartal)'!BT22</f>
        <v>0.59567171633094718</v>
      </c>
      <c r="BT22" s="140">
        <f>'1 Utsläpp'!BU22/'7 Sysselsatta (kvartal)'!BU22</f>
        <v>0.61213703099510608</v>
      </c>
      <c r="BU22" s="140">
        <f>'1 Utsläpp'!BV22/'7 Sysselsatta (kvartal)'!BV22</f>
        <v>0.58900108746310387</v>
      </c>
      <c r="BV22" s="140">
        <f>'1 Utsläpp'!BW22/'7 Sysselsatta (kvartal)'!BW22</f>
        <v>0.59551355792933447</v>
      </c>
      <c r="BW22" s="232"/>
    </row>
    <row r="23" spans="1:75" s="16" customFormat="1" ht="15.75" customHeight="1" x14ac:dyDescent="0.3">
      <c r="A23"/>
      <c r="B23" s="131" t="s">
        <v>120</v>
      </c>
      <c r="C23" s="116" t="s">
        <v>42</v>
      </c>
      <c r="D23" s="140">
        <f>'1 Utsläpp'!D23/'7 Sysselsatta (kvartal)'!D23</f>
        <v>11.702762923351157</v>
      </c>
      <c r="E23" s="140">
        <f>'1 Utsläpp'!E23/'7 Sysselsatta (kvartal)'!E23</f>
        <v>11.702698215026981</v>
      </c>
      <c r="F23" s="140">
        <f>'1 Utsläpp'!F23/'7 Sysselsatta (kvartal)'!F23</f>
        <v>10.734440969507427</v>
      </c>
      <c r="G23" s="140">
        <f>'1 Utsläpp'!G23/'7 Sysselsatta (kvartal)'!G23</f>
        <v>11.811478843736909</v>
      </c>
      <c r="H23" s="140">
        <f>'1 Utsläpp'!H23/'7 Sysselsatta (kvartal)'!H23</f>
        <v>10.736767399267398</v>
      </c>
      <c r="I23" s="140">
        <f>'1 Utsläpp'!I23/'7 Sysselsatta (kvartal)'!I23</f>
        <v>10.829789065863109</v>
      </c>
      <c r="J23" s="140">
        <f>'1 Utsläpp'!J23/'7 Sysselsatta (kvartal)'!J23</f>
        <v>10.085825163398694</v>
      </c>
      <c r="K23" s="140">
        <f>'1 Utsläpp'!K23/'7 Sysselsatta (kvartal)'!K23</f>
        <v>10.857919930374239</v>
      </c>
      <c r="L23" s="140">
        <f>'1 Utsläpp'!L23/'7 Sysselsatta (kvartal)'!L23</f>
        <v>11.279458963778085</v>
      </c>
      <c r="M23" s="140">
        <f>'1 Utsläpp'!M23/'7 Sysselsatta (kvartal)'!M23</f>
        <v>10.479650170648464</v>
      </c>
      <c r="N23" s="140">
        <f>'1 Utsläpp'!N23/'7 Sysselsatta (kvartal)'!N23</f>
        <v>10.177228127555193</v>
      </c>
      <c r="O23" s="140">
        <f>'1 Utsläpp'!N23/'7 Sysselsatta (kvartal)'!N23</f>
        <v>10.177228127555193</v>
      </c>
      <c r="P23" s="140">
        <f>'1 Utsläpp'!O23/'7 Sysselsatta (kvartal)'!O23</f>
        <v>10.962510748065348</v>
      </c>
      <c r="Q23" s="140">
        <f>'1 Utsläpp'!P23/'7 Sysselsatta (kvartal)'!Q23</f>
        <v>9.0979857322702475</v>
      </c>
      <c r="R23" s="140">
        <f>'1 Utsläpp'!Q23/'7 Sysselsatta (kvartal)'!R23</f>
        <v>9.1401136825010152</v>
      </c>
      <c r="S23" s="140">
        <f>'1 Utsläpp'!R23/'7 Sysselsatta (kvartal)'!S23</f>
        <v>9.3009325985587115</v>
      </c>
      <c r="T23" s="140">
        <f>'1 Utsläpp'!S23/'7 Sysselsatta (kvartal)'!T23</f>
        <v>9.3497749774977503</v>
      </c>
      <c r="U23" s="140">
        <f>'1 Utsläpp'!T23/'7 Sysselsatta (kvartal)'!U23</f>
        <v>7.6439368061485915</v>
      </c>
      <c r="V23" s="140">
        <f>'1 Utsläpp'!U23/'7 Sysselsatta (kvartal)'!V23</f>
        <v>7.8375623960066561</v>
      </c>
      <c r="W23" s="140">
        <f>'1 Utsläpp'!V23/'7 Sysselsatta (kvartal)'!W23</f>
        <v>8.2303370786516847</v>
      </c>
      <c r="X23" s="140">
        <f>'1 Utsläpp'!W23/'7 Sysselsatta (kvartal)'!X23</f>
        <v>8.794887892376682</v>
      </c>
      <c r="Y23" s="140">
        <f>'1 Utsläpp'!X23/'7 Sysselsatta (kvartal)'!Y23</f>
        <v>8.132569204152249</v>
      </c>
      <c r="Z23" s="140">
        <f>'1 Utsläpp'!Y23/'7 Sysselsatta (kvartal)'!Z23</f>
        <v>8.4681309573145462</v>
      </c>
      <c r="AA23" s="140">
        <f>'1 Utsläpp'!Z23/'7 Sysselsatta (kvartal)'!AA23</f>
        <v>8.0984017278617717</v>
      </c>
      <c r="AB23" s="140">
        <f>'1 Utsläpp'!AA23/'7 Sysselsatta (kvartal)'!AB23</f>
        <v>8.3659900766801982</v>
      </c>
      <c r="AC23" s="140">
        <f>'1 Utsläpp'!AB23/'7 Sysselsatta (kvartal)'!AC23</f>
        <v>7.6405369718309863</v>
      </c>
      <c r="AD23" s="140">
        <f>'1 Utsläpp'!AC23/'7 Sysselsatta (kvartal)'!AD23</f>
        <v>8.0311461794019934</v>
      </c>
      <c r="AE23" s="140">
        <f>'1 Utsläpp'!AD23/'7 Sysselsatta (kvartal)'!AE23</f>
        <v>9.5381079875055779</v>
      </c>
      <c r="AF23" s="140">
        <f>'1 Utsläpp'!AE23/'7 Sysselsatta (kvartal)'!AF23</f>
        <v>8.5354441913439629</v>
      </c>
      <c r="AG23" s="140">
        <f>'1 Utsläpp'!AF23/'7 Sysselsatta (kvartal)'!AG23</f>
        <v>9.39517485613103</v>
      </c>
      <c r="AH23" s="140">
        <f>'1 Utsläpp'!AG23/'7 Sysselsatta (kvartal)'!AH23</f>
        <v>8.7961423060437198</v>
      </c>
      <c r="AI23" s="140">
        <f>'1 Utsläpp'!AH23/'7 Sysselsatta (kvartal)'!AI23</f>
        <v>9.6332133213321338</v>
      </c>
      <c r="AJ23" s="140">
        <f>'1 Utsläpp'!AI23/'7 Sysselsatta (kvartal)'!AJ23</f>
        <v>9.043364403018197</v>
      </c>
      <c r="AK23" s="140">
        <f>'1 Utsläpp'!AJ23/'7 Sysselsatta (kvartal)'!AK23</f>
        <v>9.3001721170395868</v>
      </c>
      <c r="AL23" s="140">
        <f>'1 Utsläpp'!AK23/'7 Sysselsatta (kvartal)'!AL23</f>
        <v>9.3039181541140632</v>
      </c>
      <c r="AM23" s="140">
        <f>'1 Utsläpp'!AL23/'7 Sysselsatta (kvartal)'!AM23</f>
        <v>10.262423714036617</v>
      </c>
      <c r="AN23" s="140">
        <f>'1 Utsläpp'!AM23/'7 Sysselsatta (kvartal)'!AN23</f>
        <v>10.11553440069234</v>
      </c>
      <c r="AO23" s="140">
        <f>'1 Utsläpp'!AN23/'7 Sysselsatta (kvartal)'!AO23</f>
        <v>8.7332206255283182</v>
      </c>
      <c r="AP23" s="140">
        <f>'1 Utsläpp'!AO23/'7 Sysselsatta (kvartal)'!AP23</f>
        <v>8.9309060118543613</v>
      </c>
      <c r="AQ23" s="140">
        <f>'1 Utsläpp'!AP23/'7 Sysselsatta (kvartal)'!AQ23</f>
        <v>9.3290378006872849</v>
      </c>
      <c r="AR23" s="140">
        <f>'1 Utsläpp'!AQ23/'7 Sysselsatta (kvartal)'!AR23</f>
        <v>9.1167876975651421</v>
      </c>
      <c r="AS23" s="140">
        <f>'1 Utsläpp'!AR23/'7 Sysselsatta (kvartal)'!AS23</f>
        <v>7.9040325865580447</v>
      </c>
      <c r="AT23" s="140">
        <f>'1 Utsläpp'!AS23/'7 Sysselsatta (kvartal)'!AT23</f>
        <v>8.8892225421637185</v>
      </c>
      <c r="AU23" s="140">
        <f>'1 Utsläpp'!AT23/'7 Sysselsatta (kvartal)'!AU23</f>
        <v>9.3280016792611242</v>
      </c>
      <c r="AV23" s="140">
        <f>'1 Utsläpp'!AU23/'7 Sysselsatta (kvartal)'!AV23</f>
        <v>8.7615610574905585</v>
      </c>
      <c r="AW23" s="140">
        <f>'1 Utsläpp'!AV23/'7 Sysselsatta (kvartal)'!AW23</f>
        <v>7.7197097944377271</v>
      </c>
      <c r="AX23" s="140">
        <f>'1 Utsläpp'!AW23/'7 Sysselsatta (kvartal)'!AX23</f>
        <v>8.6042037186742117</v>
      </c>
      <c r="AY23" s="140">
        <f>'1 Utsläpp'!AX23/'7 Sysselsatta (kvartal)'!AY23</f>
        <v>9.1182421227197352</v>
      </c>
      <c r="AZ23" s="140">
        <f>'1 Utsläpp'!AZ23/'7 Sysselsatta (kvartal)'!AZ23</f>
        <v>7.5879882402351955</v>
      </c>
      <c r="BA23" s="140">
        <f>'1 Utsläpp'!BA23/'7 Sysselsatta (kvartal)'!BA23</f>
        <v>5.6636753971661653</v>
      </c>
      <c r="BB23" s="140">
        <f>'1 Utsläpp'!BB23/'7 Sysselsatta (kvartal)'!BB23</f>
        <v>6.3228376651043892</v>
      </c>
      <c r="BC23" s="140">
        <f>'1 Utsläpp'!BC23/'7 Sysselsatta (kvartal)'!BC23</f>
        <v>6.2386353759235114</v>
      </c>
      <c r="BD23" s="140">
        <f>'1 Utsläpp'!BD23/'7 Sysselsatta (kvartal)'!BD23</f>
        <v>6.3291083916083908</v>
      </c>
      <c r="BE23" s="140">
        <f>'1 Utsläpp'!BE23/'7 Sysselsatta (kvartal)'!BE23</f>
        <v>6.8857266435986162</v>
      </c>
      <c r="BF23" s="140">
        <f>'1 Utsläpp'!BF23/'7 Sysselsatta (kvartal)'!BF23</f>
        <v>6.7620559966569163</v>
      </c>
      <c r="BG23" s="140">
        <f>'1 Utsläpp'!BG23/'7 Sysselsatta (kvartal)'!BG23</f>
        <v>7.1198145025295112</v>
      </c>
      <c r="BH23" s="140">
        <f>'1 Utsläpp'!BH23/'7 Sysselsatta (kvartal)'!BH23</f>
        <v>7.1036317567567568</v>
      </c>
      <c r="BI23" s="140">
        <f>'1 Utsläpp'!BI23/'7 Sysselsatta (kvartal)'!BI23</f>
        <v>7.4874055415617136</v>
      </c>
      <c r="BJ23" s="140">
        <f>'1 Utsläpp'!BK23/'7 Sysselsatta (kvartal)'!BK23</f>
        <v>8.7896609460025115</v>
      </c>
      <c r="BK23" s="140">
        <f>'1 Utsläpp'!BL23/'7 Sysselsatta (kvartal)'!BL23</f>
        <v>7.5715851602023614</v>
      </c>
      <c r="BL23" s="140">
        <f>'1 Utsläpp'!BM23/'7 Sysselsatta (kvartal)'!BM23</f>
        <v>8.546234309623431</v>
      </c>
      <c r="BM23" s="140">
        <f>'1 Utsläpp'!BN23/'7 Sysselsatta (kvartal)'!BN23</f>
        <v>8.6512653061224487</v>
      </c>
      <c r="BN23" s="140">
        <f>'1 Utsläpp'!BO23/'7 Sysselsatta (kvartal)'!BO23</f>
        <v>7.8971032745591936</v>
      </c>
      <c r="BO23" s="140">
        <f>'1 Utsläpp'!BP23/'7 Sysselsatta (kvartal)'!BP23</f>
        <v>8.2988100297492569</v>
      </c>
      <c r="BP23" s="140">
        <f>'1 Utsläpp'!BQ23/'7 Sysselsatta (kvartal)'!BQ23</f>
        <v>9.4461246840775068</v>
      </c>
      <c r="BQ23" s="140">
        <f>'1 Utsläpp'!BR23/'7 Sysselsatta (kvartal)'!BR23</f>
        <v>9.5509240246406577</v>
      </c>
      <c r="BR23" s="140">
        <f>'1 Utsläpp'!BS23/'7 Sysselsatta (kvartal)'!BS23</f>
        <v>8.5102521008403365</v>
      </c>
      <c r="BS23" s="140">
        <f>'1 Utsläpp'!BT23/'7 Sysselsatta (kvartal)'!BT23</f>
        <v>8.0988607594936717</v>
      </c>
      <c r="BT23" s="140">
        <f>'1 Utsläpp'!BU23/'7 Sysselsatta (kvartal)'!BU23</f>
        <v>9.0046365914786968</v>
      </c>
      <c r="BU23" s="140">
        <f>'1 Utsläpp'!BV23/'7 Sysselsatta (kvartal)'!BV23</f>
        <v>9.2033822330888349</v>
      </c>
      <c r="BV23" s="140">
        <f>'1 Utsläpp'!BW23/'7 Sysselsatta (kvartal)'!BW23</f>
        <v>8.4319282136894831</v>
      </c>
      <c r="BW23" s="232"/>
    </row>
    <row r="24" spans="1:75" s="16" customFormat="1" ht="15.75" customHeight="1" x14ac:dyDescent="0.3">
      <c r="A24"/>
      <c r="B24" s="131" t="s">
        <v>121</v>
      </c>
      <c r="C24" s="116" t="s">
        <v>11</v>
      </c>
      <c r="D24" s="140">
        <f>'1 Utsläpp'!D24/'7 Sysselsatta (kvartal)'!D24</f>
        <v>0.18456998313659362</v>
      </c>
      <c r="E24" s="140">
        <f>'1 Utsläpp'!E24/'7 Sysselsatta (kvartal)'!E24</f>
        <v>0.16603636363636362</v>
      </c>
      <c r="F24" s="140">
        <f>'1 Utsläpp'!F24/'7 Sysselsatta (kvartal)'!F24</f>
        <v>0.15783132530120483</v>
      </c>
      <c r="G24" s="140">
        <f>'1 Utsläpp'!G24/'7 Sysselsatta (kvartal)'!G24</f>
        <v>0.16014705882352942</v>
      </c>
      <c r="H24" s="140">
        <f>'1 Utsläpp'!H24/'7 Sysselsatta (kvartal)'!H24</f>
        <v>0.17871077184054282</v>
      </c>
      <c r="I24" s="140">
        <f>'1 Utsläpp'!I24/'7 Sysselsatta (kvartal)'!I24</f>
        <v>0.16323422770123278</v>
      </c>
      <c r="J24" s="140">
        <f>'1 Utsläpp'!J24/'7 Sysselsatta (kvartal)'!J24</f>
        <v>0.15524331734064425</v>
      </c>
      <c r="K24" s="140">
        <f>'1 Utsläpp'!K24/'7 Sysselsatta (kvartal)'!K24</f>
        <v>0.15669183253260124</v>
      </c>
      <c r="L24" s="140">
        <f>'1 Utsläpp'!L24/'7 Sysselsatta (kvartal)'!L24</f>
        <v>0.18998357963875206</v>
      </c>
      <c r="M24" s="140">
        <f>'1 Utsläpp'!M24/'7 Sysselsatta (kvartal)'!M24</f>
        <v>0.16085136078157711</v>
      </c>
      <c r="N24" s="140">
        <f>'1 Utsläpp'!N24/'7 Sysselsatta (kvartal)'!N24</f>
        <v>0.15042235217673813</v>
      </c>
      <c r="O24" s="140">
        <f>'1 Utsläpp'!N24/'7 Sysselsatta (kvartal)'!N24</f>
        <v>0.15042235217673813</v>
      </c>
      <c r="P24" s="140">
        <f>'1 Utsläpp'!O24/'7 Sysselsatta (kvartal)'!O24</f>
        <v>0.16641586867305061</v>
      </c>
      <c r="Q24" s="140">
        <f>'1 Utsläpp'!P24/'7 Sysselsatta (kvartal)'!Q24</f>
        <v>0.14601593625498008</v>
      </c>
      <c r="R24" s="140">
        <f>'1 Utsläpp'!Q24/'7 Sysselsatta (kvartal)'!R24</f>
        <v>0.14490445859872611</v>
      </c>
      <c r="S24" s="140">
        <f>'1 Utsläpp'!R24/'7 Sysselsatta (kvartal)'!S24</f>
        <v>0.15020107238605898</v>
      </c>
      <c r="T24" s="140">
        <f>'1 Utsläpp'!S24/'7 Sysselsatta (kvartal)'!T24</f>
        <v>0.15317796610169493</v>
      </c>
      <c r="U24" s="140">
        <f>'1 Utsläpp'!T24/'7 Sysselsatta (kvartal)'!U24</f>
        <v>0.12863492063492066</v>
      </c>
      <c r="V24" s="140">
        <f>'1 Utsläpp'!U24/'7 Sysselsatta (kvartal)'!V24</f>
        <v>0.12929104477611938</v>
      </c>
      <c r="W24" s="140">
        <f>'1 Utsläpp'!V24/'7 Sysselsatta (kvartal)'!W24</f>
        <v>0.13314249363867686</v>
      </c>
      <c r="X24" s="140">
        <f>'1 Utsläpp'!W24/'7 Sysselsatta (kvartal)'!X24</f>
        <v>0.13628664495114007</v>
      </c>
      <c r="Y24" s="140">
        <f>'1 Utsläpp'!X24/'7 Sysselsatta (kvartal)'!Y24</f>
        <v>0.12312385600976204</v>
      </c>
      <c r="Z24" s="140">
        <f>'1 Utsläpp'!Y24/'7 Sysselsatta (kvartal)'!Z24</f>
        <v>0.12355685131195336</v>
      </c>
      <c r="AA24" s="140">
        <f>'1 Utsläpp'!Z24/'7 Sysselsatta (kvartal)'!AA24</f>
        <v>0.12821752265861028</v>
      </c>
      <c r="AB24" s="140">
        <f>'1 Utsläpp'!AA24/'7 Sysselsatta (kvartal)'!AB24</f>
        <v>0.12512285012285013</v>
      </c>
      <c r="AC24" s="140">
        <f>'1 Utsläpp'!AB24/'7 Sysselsatta (kvartal)'!AC24</f>
        <v>0.11325934579439254</v>
      </c>
      <c r="AD24" s="140">
        <f>'1 Utsläpp'!AC24/'7 Sysselsatta (kvartal)'!AD24</f>
        <v>0.11573917931422147</v>
      </c>
      <c r="AE24" s="140">
        <f>'1 Utsläpp'!AD24/'7 Sysselsatta (kvartal)'!AE24</f>
        <v>0.12335722819593786</v>
      </c>
      <c r="AF24" s="140">
        <f>'1 Utsläpp'!AE24/'7 Sysselsatta (kvartal)'!AF24</f>
        <v>0.12129071170084438</v>
      </c>
      <c r="AG24" s="140">
        <f>'1 Utsläpp'!AF24/'7 Sysselsatta (kvartal)'!AG24</f>
        <v>0.10865051903114187</v>
      </c>
      <c r="AH24" s="140">
        <f>'1 Utsläpp'!AG24/'7 Sysselsatta (kvartal)'!AH24</f>
        <v>0.10756213643574829</v>
      </c>
      <c r="AI24" s="140">
        <f>'1 Utsläpp'!AH24/'7 Sysselsatta (kvartal)'!AI24</f>
        <v>0.11592427616926504</v>
      </c>
      <c r="AJ24" s="140">
        <f>'1 Utsläpp'!AI24/'7 Sysselsatta (kvartal)'!AJ24</f>
        <v>0.11211111111111111</v>
      </c>
      <c r="AK24" s="140">
        <f>'1 Utsläpp'!AJ24/'7 Sysselsatta (kvartal)'!AK24</f>
        <v>9.4564102564102567E-2</v>
      </c>
      <c r="AL24" s="140">
        <f>'1 Utsläpp'!AK24/'7 Sysselsatta (kvartal)'!AL24</f>
        <v>9.8808933002481392E-2</v>
      </c>
      <c r="AM24" s="140">
        <f>'1 Utsläpp'!AL24/'7 Sysselsatta (kvartal)'!AM24</f>
        <v>0.11272627537026879</v>
      </c>
      <c r="AN24" s="140">
        <f>'1 Utsläpp'!AM24/'7 Sysselsatta (kvartal)'!AN24</f>
        <v>0.11358447488584475</v>
      </c>
      <c r="AO24" s="140">
        <f>'1 Utsläpp'!AN24/'7 Sysselsatta (kvartal)'!AO24</f>
        <v>9.2982456140350875E-2</v>
      </c>
      <c r="AP24" s="140">
        <f>'1 Utsläpp'!AO24/'7 Sysselsatta (kvartal)'!AP24</f>
        <v>9.6953578336557059E-2</v>
      </c>
      <c r="AQ24" s="140">
        <f>'1 Utsläpp'!AP24/'7 Sysselsatta (kvartal)'!AQ24</f>
        <v>0.10703043022035677</v>
      </c>
      <c r="AR24" s="140">
        <f>'1 Utsläpp'!AQ24/'7 Sysselsatta (kvartal)'!AR24</f>
        <v>0.10393407761828816</v>
      </c>
      <c r="AS24" s="140">
        <f>'1 Utsläpp'!AR24/'7 Sysselsatta (kvartal)'!AS24</f>
        <v>9.1093749999999987E-2</v>
      </c>
      <c r="AT24" s="140">
        <f>'1 Utsläpp'!AS24/'7 Sysselsatta (kvartal)'!AT24</f>
        <v>9.5254572417202171E-2</v>
      </c>
      <c r="AU24" s="140">
        <f>'1 Utsläpp'!AT24/'7 Sysselsatta (kvartal)'!AU24</f>
        <v>0.10263838592860837</v>
      </c>
      <c r="AV24" s="140">
        <f>'1 Utsläpp'!AU24/'7 Sysselsatta (kvartal)'!AV24</f>
        <v>0.10370575221238937</v>
      </c>
      <c r="AW24" s="140">
        <f>'1 Utsläpp'!AV24/'7 Sysselsatta (kvartal)'!AW24</f>
        <v>8.6687467498699947E-2</v>
      </c>
      <c r="AX24" s="140">
        <f>'1 Utsläpp'!AW24/'7 Sysselsatta (kvartal)'!AX24</f>
        <v>9.1302211302211292E-2</v>
      </c>
      <c r="AY24" s="140">
        <f>'1 Utsläpp'!AX24/'7 Sysselsatta (kvartal)'!AY24</f>
        <v>9.8911917098445601E-2</v>
      </c>
      <c r="AZ24" s="140">
        <f>'1 Utsläpp'!AZ24/'7 Sysselsatta (kvartal)'!AZ24</f>
        <v>8.8539944903581275E-2</v>
      </c>
      <c r="BA24" s="140">
        <f>'1 Utsläpp'!BA24/'7 Sysselsatta (kvartal)'!BA24</f>
        <v>0.10209258084971466</v>
      </c>
      <c r="BB24" s="140">
        <f>'1 Utsläpp'!BB24/'7 Sysselsatta (kvartal)'!BB24</f>
        <v>0.10221574344023324</v>
      </c>
      <c r="BC24" s="140">
        <f>'1 Utsläpp'!BC24/'7 Sysselsatta (kvartal)'!BC24</f>
        <v>0.10648442466624285</v>
      </c>
      <c r="BD24" s="140">
        <f>'1 Utsläpp'!BD24/'7 Sysselsatta (kvartal)'!BD24</f>
        <v>0.11355555555555556</v>
      </c>
      <c r="BE24" s="140">
        <f>'1 Utsläpp'!BE24/'7 Sysselsatta (kvartal)'!BE24</f>
        <v>0.11896668932698845</v>
      </c>
      <c r="BF24" s="140">
        <f>'1 Utsläpp'!BF24/'7 Sysselsatta (kvartal)'!BF24</f>
        <v>9.661472326706072E-2</v>
      </c>
      <c r="BG24" s="140">
        <f>'1 Utsläpp'!BG24/'7 Sysselsatta (kvartal)'!BG24</f>
        <v>9.2945128779395314E-2</v>
      </c>
      <c r="BH24" s="140">
        <f>'1 Utsläpp'!BH24/'7 Sysselsatta (kvartal)'!BH24</f>
        <v>8.506151142355009E-2</v>
      </c>
      <c r="BI24" s="140">
        <f>'1 Utsläpp'!BI24/'7 Sysselsatta (kvartal)'!BI24</f>
        <v>7.7628865979381442E-2</v>
      </c>
      <c r="BJ24" s="140">
        <f>'1 Utsläpp'!BK24/'7 Sysselsatta (kvartal)'!BK24</f>
        <v>7.6891823260538339E-2</v>
      </c>
      <c r="BK24" s="140">
        <f>'1 Utsläpp'!BL24/'7 Sysselsatta (kvartal)'!BL24</f>
        <v>7.5066595631326588E-2</v>
      </c>
      <c r="BL24" s="140">
        <f>'1 Utsläpp'!BM24/'7 Sysselsatta (kvartal)'!BM24</f>
        <v>7.4666006927263731E-2</v>
      </c>
      <c r="BM24" s="140">
        <f>'1 Utsläpp'!BN24/'7 Sysselsatta (kvartal)'!BN24</f>
        <v>6.6710816777041937E-2</v>
      </c>
      <c r="BN24" s="140">
        <f>'1 Utsläpp'!BO24/'7 Sysselsatta (kvartal)'!BO24</f>
        <v>7.3477604428787119E-2</v>
      </c>
      <c r="BO24" s="140">
        <f>'1 Utsläpp'!BP24/'7 Sysselsatta (kvartal)'!BP24</f>
        <v>9.241047568145376E-2</v>
      </c>
      <c r="BP24" s="140">
        <f>'1 Utsläpp'!BQ24/'7 Sysselsatta (kvartal)'!BQ24</f>
        <v>9.1986062717770031E-2</v>
      </c>
      <c r="BQ24" s="140">
        <f>'1 Utsläpp'!BR24/'7 Sysselsatta (kvartal)'!BR24</f>
        <v>8.4701159678858162E-2</v>
      </c>
      <c r="BR24" s="140">
        <f>'1 Utsläpp'!BS24/'7 Sysselsatta (kvartal)'!BS24</f>
        <v>8.7075519513431315E-2</v>
      </c>
      <c r="BS24" s="140">
        <f>'1 Utsläpp'!BT24/'7 Sysselsatta (kvartal)'!BT24</f>
        <v>8.7791932059447977E-2</v>
      </c>
      <c r="BT24" s="140">
        <f>'1 Utsläpp'!BU24/'7 Sysselsatta (kvartal)'!BU24</f>
        <v>8.6719134284308899E-2</v>
      </c>
      <c r="BU24" s="140">
        <f>'1 Utsläpp'!BV24/'7 Sysselsatta (kvartal)'!BV24</f>
        <v>7.9056437389770723E-2</v>
      </c>
      <c r="BV24" s="140">
        <f>'1 Utsläpp'!BW24/'7 Sysselsatta (kvartal)'!BW24</f>
        <v>8.4147557328015946E-2</v>
      </c>
      <c r="BW24" s="232"/>
    </row>
    <row r="25" spans="1:75" s="16" customFormat="1" ht="15.75" customHeight="1" x14ac:dyDescent="0.3">
      <c r="A25"/>
      <c r="B25" s="131" t="s">
        <v>122</v>
      </c>
      <c r="C25" s="116" t="s">
        <v>43</v>
      </c>
      <c r="D25" s="140">
        <f>'1 Utsläpp'!D25/'7 Sysselsatta (kvartal)'!D25</f>
        <v>0.19285714285714284</v>
      </c>
      <c r="E25" s="140">
        <f>'1 Utsläpp'!E25/'7 Sysselsatta (kvartal)'!E25</f>
        <v>0.25700934579439255</v>
      </c>
      <c r="F25" s="140">
        <f>'1 Utsläpp'!F25/'7 Sysselsatta (kvartal)'!F25</f>
        <v>0.24150110375275938</v>
      </c>
      <c r="G25" s="140">
        <f>'1 Utsläpp'!G25/'7 Sysselsatta (kvartal)'!G25</f>
        <v>0.22109704641350211</v>
      </c>
      <c r="H25" s="140">
        <f>'1 Utsläpp'!H25/'7 Sysselsatta (kvartal)'!H25</f>
        <v>0.18207547169811322</v>
      </c>
      <c r="I25" s="140">
        <f>'1 Utsläpp'!I25/'7 Sysselsatta (kvartal)'!I25</f>
        <v>0.24302325581395348</v>
      </c>
      <c r="J25" s="140">
        <f>'1 Utsläpp'!J25/'7 Sysselsatta (kvartal)'!J25</f>
        <v>0.23569844789356986</v>
      </c>
      <c r="K25" s="140">
        <f>'1 Utsläpp'!K25/'7 Sysselsatta (kvartal)'!K25</f>
        <v>0.22181425485961123</v>
      </c>
      <c r="L25" s="140">
        <f>'1 Utsläpp'!L25/'7 Sysselsatta (kvartal)'!L25</f>
        <v>0.1968565815324165</v>
      </c>
      <c r="M25" s="140">
        <f>'1 Utsläpp'!M25/'7 Sysselsatta (kvartal)'!M25</f>
        <v>0.2536945812807882</v>
      </c>
      <c r="N25" s="140">
        <f>'1 Utsläpp'!N25/'7 Sysselsatta (kvartal)'!N25</f>
        <v>0.23922902494331066</v>
      </c>
      <c r="O25" s="140">
        <f>'1 Utsläpp'!N25/'7 Sysselsatta (kvartal)'!N25</f>
        <v>0.23922902494331066</v>
      </c>
      <c r="P25" s="140">
        <f>'1 Utsläpp'!O25/'7 Sysselsatta (kvartal)'!O25</f>
        <v>0.23487858719646801</v>
      </c>
      <c r="Q25" s="140">
        <f>'1 Utsläpp'!P25/'7 Sysselsatta (kvartal)'!Q25</f>
        <v>0.2365432098765432</v>
      </c>
      <c r="R25" s="140">
        <f>'1 Utsläpp'!Q25/'7 Sysselsatta (kvartal)'!R25</f>
        <v>0.23318077803203657</v>
      </c>
      <c r="S25" s="140">
        <f>'1 Utsläpp'!R25/'7 Sysselsatta (kvartal)'!S25</f>
        <v>0.2310657596371882</v>
      </c>
      <c r="T25" s="140">
        <f>'1 Utsläpp'!S25/'7 Sysselsatta (kvartal)'!T25</f>
        <v>0.19166666666666668</v>
      </c>
      <c r="U25" s="140">
        <f>'1 Utsläpp'!T25/'7 Sysselsatta (kvartal)'!U25</f>
        <v>0.21523341523341522</v>
      </c>
      <c r="V25" s="140">
        <f>'1 Utsläpp'!U25/'7 Sysselsatta (kvartal)'!V25</f>
        <v>0.20681818181818182</v>
      </c>
      <c r="W25" s="140">
        <f>'1 Utsläpp'!V25/'7 Sysselsatta (kvartal)'!W25</f>
        <v>0.20975056689342403</v>
      </c>
      <c r="X25" s="140">
        <f>'1 Utsläpp'!W25/'7 Sysselsatta (kvartal)'!X25</f>
        <v>0.18245967741935484</v>
      </c>
      <c r="Y25" s="140">
        <f>'1 Utsläpp'!X25/'7 Sysselsatta (kvartal)'!Y25</f>
        <v>0.19309523809523807</v>
      </c>
      <c r="Z25" s="140">
        <f>'1 Utsläpp'!Y25/'7 Sysselsatta (kvartal)'!Z25</f>
        <v>0.1912087912087912</v>
      </c>
      <c r="AA25" s="140">
        <f>'1 Utsläpp'!Z25/'7 Sysselsatta (kvartal)'!AA25</f>
        <v>0.19621380846325168</v>
      </c>
      <c r="AB25" s="140">
        <f>'1 Utsläpp'!AA25/'7 Sysselsatta (kvartal)'!AB25</f>
        <v>0.16973415132924338</v>
      </c>
      <c r="AC25" s="140">
        <f>'1 Utsläpp'!AB25/'7 Sysselsatta (kvartal)'!AC25</f>
        <v>0.17672811059907834</v>
      </c>
      <c r="AD25" s="140">
        <f>'1 Utsläpp'!AC25/'7 Sysselsatta (kvartal)'!AD25</f>
        <v>0.18665158371040722</v>
      </c>
      <c r="AE25" s="140">
        <f>'1 Utsläpp'!AD25/'7 Sysselsatta (kvartal)'!AE25</f>
        <v>0.18558758314855872</v>
      </c>
      <c r="AF25" s="140">
        <f>'1 Utsläpp'!AE25/'7 Sysselsatta (kvartal)'!AF25</f>
        <v>0.15889328063241104</v>
      </c>
      <c r="AG25" s="140">
        <f>'1 Utsläpp'!AF25/'7 Sysselsatta (kvartal)'!AG25</f>
        <v>0.14875283446712018</v>
      </c>
      <c r="AH25" s="140">
        <f>'1 Utsläpp'!AG25/'7 Sysselsatta (kvartal)'!AH25</f>
        <v>0.15969162995594713</v>
      </c>
      <c r="AI25" s="140">
        <f>'1 Utsläpp'!AH25/'7 Sysselsatta (kvartal)'!AI25</f>
        <v>0.15680851063829787</v>
      </c>
      <c r="AJ25" s="140">
        <f>'1 Utsläpp'!AI25/'7 Sysselsatta (kvartal)'!AJ25</f>
        <v>0.14872881355932202</v>
      </c>
      <c r="AK25" s="140">
        <f>'1 Utsläpp'!AJ25/'7 Sysselsatta (kvartal)'!AK25</f>
        <v>0.12942477876106193</v>
      </c>
      <c r="AL25" s="140">
        <f>'1 Utsläpp'!AK25/'7 Sysselsatta (kvartal)'!AL25</f>
        <v>0.14819819819819821</v>
      </c>
      <c r="AM25" s="140">
        <f>'1 Utsläpp'!AL25/'7 Sysselsatta (kvartal)'!AM25</f>
        <v>0.14496788008565309</v>
      </c>
      <c r="AN25" s="140">
        <f>'1 Utsläpp'!AM25/'7 Sysselsatta (kvartal)'!AN25</f>
        <v>0.13298538622129438</v>
      </c>
      <c r="AO25" s="140">
        <f>'1 Utsläpp'!AN25/'7 Sysselsatta (kvartal)'!AO25</f>
        <v>0.11944444444444445</v>
      </c>
      <c r="AP25" s="140">
        <f>'1 Utsläpp'!AO25/'7 Sysselsatta (kvartal)'!AP25</f>
        <v>0.13228511530398321</v>
      </c>
      <c r="AQ25" s="140">
        <f>'1 Utsläpp'!AP25/'7 Sysselsatta (kvartal)'!AQ25</f>
        <v>0.13162217659137576</v>
      </c>
      <c r="AR25" s="140">
        <f>'1 Utsläpp'!AQ25/'7 Sysselsatta (kvartal)'!AR25</f>
        <v>0.12844827586206897</v>
      </c>
      <c r="AS25" s="140">
        <f>'1 Utsläpp'!AR25/'7 Sysselsatta (kvartal)'!AS25</f>
        <v>0.11279826464208242</v>
      </c>
      <c r="AT25" s="140">
        <f>'1 Utsläpp'!AS25/'7 Sysselsatta (kvartal)'!AT25</f>
        <v>0.12750533049040513</v>
      </c>
      <c r="AU25" s="140">
        <f>'1 Utsläpp'!AT25/'7 Sysselsatta (kvartal)'!AU25</f>
        <v>0.12612244897959182</v>
      </c>
      <c r="AV25" s="140">
        <f>'1 Utsläpp'!AU25/'7 Sysselsatta (kvartal)'!AV25</f>
        <v>0.11940928270042195</v>
      </c>
      <c r="AW25" s="140">
        <f>'1 Utsläpp'!AV25/'7 Sysselsatta (kvartal)'!AW25</f>
        <v>0.10122950819672133</v>
      </c>
      <c r="AX25" s="140">
        <f>'1 Utsläpp'!AW25/'7 Sysselsatta (kvartal)'!AX25</f>
        <v>0.11428571428571427</v>
      </c>
      <c r="AY25" s="140">
        <f>'1 Utsläpp'!AX25/'7 Sysselsatta (kvartal)'!AY25</f>
        <v>0.11600790513833992</v>
      </c>
      <c r="AZ25" s="140">
        <f>'1 Utsläpp'!AZ25/'7 Sysselsatta (kvartal)'!AZ25</f>
        <v>9.8785425101214575E-2</v>
      </c>
      <c r="BA25" s="140">
        <f>'1 Utsläpp'!BA25/'7 Sysselsatta (kvartal)'!BA25</f>
        <v>0.10161943319838056</v>
      </c>
      <c r="BB25" s="140">
        <f>'1 Utsläpp'!BB25/'7 Sysselsatta (kvartal)'!BB25</f>
        <v>0.11285714285714286</v>
      </c>
      <c r="BC25" s="140">
        <f>'1 Utsläpp'!BC25/'7 Sysselsatta (kvartal)'!BC25</f>
        <v>9.9999999999999992E-2</v>
      </c>
      <c r="BD25" s="140">
        <f>'1 Utsläpp'!BD25/'7 Sysselsatta (kvartal)'!BD25</f>
        <v>8.8599999999999998E-2</v>
      </c>
      <c r="BE25" s="140">
        <f>'1 Utsläpp'!BE25/'7 Sysselsatta (kvartal)'!BE25</f>
        <v>0.10214424951267058</v>
      </c>
      <c r="BF25" s="140">
        <f>'1 Utsläpp'!BF25/'7 Sysselsatta (kvartal)'!BF25</f>
        <v>0.10399239543726235</v>
      </c>
      <c r="BG25" s="140">
        <f>'1 Utsläpp'!BG25/'7 Sysselsatta (kvartal)'!BG25</f>
        <v>9.0520446096654286E-2</v>
      </c>
      <c r="BH25" s="140">
        <f>'1 Utsläpp'!BH25/'7 Sysselsatta (kvartal)'!BH25</f>
        <v>7.939508506616258E-2</v>
      </c>
      <c r="BI25" s="140">
        <f>'1 Utsläpp'!BI25/'7 Sysselsatta (kvartal)'!BI25</f>
        <v>8.3763837638376373E-2</v>
      </c>
      <c r="BJ25" s="140">
        <f>'1 Utsläpp'!BK25/'7 Sysselsatta (kvartal)'!BK25</f>
        <v>7.9606440071556359E-2</v>
      </c>
      <c r="BK25" s="140">
        <f>'1 Utsläpp'!BL25/'7 Sysselsatta (kvartal)'!BL25</f>
        <v>8.1588447653429597E-2</v>
      </c>
      <c r="BL25" s="140">
        <f>'1 Utsläpp'!BM25/'7 Sysselsatta (kvartal)'!BM25</f>
        <v>8.8014311270125226E-2</v>
      </c>
      <c r="BM25" s="140">
        <f>'1 Utsläpp'!BN25/'7 Sysselsatta (kvartal)'!BN25</f>
        <v>8.7900355871886118E-2</v>
      </c>
      <c r="BN25" s="140">
        <f>'1 Utsläpp'!BO25/'7 Sysselsatta (kvartal)'!BO25</f>
        <v>8.3750000000000005E-2</v>
      </c>
      <c r="BO25" s="140">
        <f>'1 Utsläpp'!BP25/'7 Sysselsatta (kvartal)'!BP25</f>
        <v>8.5794392523364488E-2</v>
      </c>
      <c r="BP25" s="140">
        <f>'1 Utsläpp'!BQ25/'7 Sysselsatta (kvartal)'!BQ25</f>
        <v>9.2393320964749545E-2</v>
      </c>
      <c r="BQ25" s="140">
        <f>'1 Utsläpp'!BR25/'7 Sysselsatta (kvartal)'!BR25</f>
        <v>9.6455223880597005E-2</v>
      </c>
      <c r="BR25" s="140">
        <f>'1 Utsläpp'!BS25/'7 Sysselsatta (kvartal)'!BS25</f>
        <v>8.5102420856610808E-2</v>
      </c>
      <c r="BS25" s="140">
        <f>'1 Utsläpp'!BT25/'7 Sysselsatta (kvartal)'!BT25</f>
        <v>8.3427495291902062E-2</v>
      </c>
      <c r="BT25" s="140">
        <f>'1 Utsläpp'!BU25/'7 Sysselsatta (kvartal)'!BU25</f>
        <v>8.9013035381750469E-2</v>
      </c>
      <c r="BU25" s="140">
        <f>'1 Utsläpp'!BV25/'7 Sysselsatta (kvartal)'!BV25</f>
        <v>9.1449814126394052E-2</v>
      </c>
      <c r="BV25" s="140">
        <f>'1 Utsläpp'!BW25/'7 Sysselsatta (kvartal)'!BW25</f>
        <v>8.4044526901669761E-2</v>
      </c>
      <c r="BW25" s="232"/>
    </row>
    <row r="26" spans="1:75" s="16" customFormat="1" ht="15.75" customHeight="1" x14ac:dyDescent="0.3">
      <c r="A26"/>
      <c r="B26" s="131" t="s">
        <v>123</v>
      </c>
      <c r="C26" s="116" t="s">
        <v>12</v>
      </c>
      <c r="D26" s="140">
        <f>'1 Utsläpp'!D26/'7 Sysselsatta (kvartal)'!D26</f>
        <v>0.47142857142857142</v>
      </c>
      <c r="E26" s="140">
        <f>'1 Utsläpp'!E26/'7 Sysselsatta (kvartal)'!E26</f>
        <v>0.37789473684210523</v>
      </c>
      <c r="F26" s="140">
        <f>'1 Utsläpp'!F26/'7 Sysselsatta (kvartal)'!F26</f>
        <v>0.36813186813186816</v>
      </c>
      <c r="G26" s="140">
        <f>'1 Utsläpp'!G26/'7 Sysselsatta (kvartal)'!G26</f>
        <v>0.41934156378600818</v>
      </c>
      <c r="H26" s="140">
        <f>'1 Utsläpp'!H26/'7 Sysselsatta (kvartal)'!H26</f>
        <v>0.35531914893617017</v>
      </c>
      <c r="I26" s="140">
        <f>'1 Utsläpp'!I26/'7 Sysselsatta (kvartal)'!I26</f>
        <v>0.30567375886524822</v>
      </c>
      <c r="J26" s="140">
        <f>'1 Utsläpp'!J26/'7 Sysselsatta (kvartal)'!J26</f>
        <v>0.3161048689138577</v>
      </c>
      <c r="K26" s="140">
        <f>'1 Utsläpp'!K26/'7 Sysselsatta (kvartal)'!K26</f>
        <v>0.39873417721518983</v>
      </c>
      <c r="L26" s="140">
        <f>'1 Utsläpp'!L26/'7 Sysselsatta (kvartal)'!L26</f>
        <v>0.41474654377880188</v>
      </c>
      <c r="M26" s="140">
        <f>'1 Utsläpp'!M26/'7 Sysselsatta (kvartal)'!M26</f>
        <v>0.31603053435114503</v>
      </c>
      <c r="N26" s="140">
        <f>'1 Utsläpp'!N26/'7 Sysselsatta (kvartal)'!N26</f>
        <v>0.32416666666666666</v>
      </c>
      <c r="O26" s="140">
        <f>'1 Utsläpp'!N26/'7 Sysselsatta (kvartal)'!N26</f>
        <v>0.32416666666666666</v>
      </c>
      <c r="P26" s="140">
        <f>'1 Utsläpp'!O26/'7 Sysselsatta (kvartal)'!O26</f>
        <v>0.41719457013574662</v>
      </c>
      <c r="Q26" s="140">
        <f>'1 Utsläpp'!P26/'7 Sysselsatta (kvartal)'!Q26</f>
        <v>0.39139344262295089</v>
      </c>
      <c r="R26" s="140">
        <f>'1 Utsläpp'!Q26/'7 Sysselsatta (kvartal)'!R26</f>
        <v>0.37903930131004365</v>
      </c>
      <c r="S26" s="140">
        <f>'1 Utsläpp'!R26/'7 Sysselsatta (kvartal)'!S26</f>
        <v>0.38309178743961353</v>
      </c>
      <c r="T26" s="140">
        <f>'1 Utsläpp'!S26/'7 Sysselsatta (kvartal)'!T26</f>
        <v>0.39255813953488372</v>
      </c>
      <c r="U26" s="140">
        <f>'1 Utsläpp'!T26/'7 Sysselsatta (kvartal)'!U26</f>
        <v>0.30772532188841201</v>
      </c>
      <c r="V26" s="140">
        <f>'1 Utsläpp'!U26/'7 Sysselsatta (kvartal)'!V26</f>
        <v>0.28034188034188035</v>
      </c>
      <c r="W26" s="140">
        <f>'1 Utsläpp'!V26/'7 Sysselsatta (kvartal)'!W26</f>
        <v>0.29154929577464789</v>
      </c>
      <c r="X26" s="140">
        <f>'1 Utsläpp'!W26/'7 Sysselsatta (kvartal)'!X26</f>
        <v>0.33789954337899547</v>
      </c>
      <c r="Y26" s="140">
        <f>'1 Utsläpp'!X26/'7 Sysselsatta (kvartal)'!Y26</f>
        <v>0.30818965517241381</v>
      </c>
      <c r="Z26" s="140">
        <f>'1 Utsläpp'!Y26/'7 Sysselsatta (kvartal)'!Z26</f>
        <v>0.27142857142857141</v>
      </c>
      <c r="AA26" s="140">
        <f>'1 Utsläpp'!Z26/'7 Sysselsatta (kvartal)'!AA26</f>
        <v>0.28093023255813954</v>
      </c>
      <c r="AB26" s="140">
        <f>'1 Utsläpp'!AA26/'7 Sysselsatta (kvartal)'!AB26</f>
        <v>0.30045662100456622</v>
      </c>
      <c r="AC26" s="140">
        <f>'1 Utsläpp'!AB26/'7 Sysselsatta (kvartal)'!AC26</f>
        <v>0.2804166666666667</v>
      </c>
      <c r="AD26" s="140">
        <f>'1 Utsläpp'!AC26/'7 Sysselsatta (kvartal)'!AD26</f>
        <v>0.26192468619246861</v>
      </c>
      <c r="AE26" s="140">
        <f>'1 Utsläpp'!AD26/'7 Sysselsatta (kvartal)'!AE26</f>
        <v>0.27247706422018347</v>
      </c>
      <c r="AF26" s="140">
        <f>'1 Utsläpp'!AE26/'7 Sysselsatta (kvartal)'!AF26</f>
        <v>0.26806722689075629</v>
      </c>
      <c r="AG26" s="140">
        <f>'1 Utsläpp'!AF26/'7 Sysselsatta (kvartal)'!AG26</f>
        <v>0.15160000000000001</v>
      </c>
      <c r="AH26" s="140">
        <f>'1 Utsläpp'!AG26/'7 Sysselsatta (kvartal)'!AH26</f>
        <v>0.16611570247933882</v>
      </c>
      <c r="AI26" s="140">
        <f>'1 Utsläpp'!AH26/'7 Sysselsatta (kvartal)'!AI26</f>
        <v>0.17229437229437228</v>
      </c>
      <c r="AJ26" s="140">
        <f>'1 Utsläpp'!AI26/'7 Sysselsatta (kvartal)'!AJ26</f>
        <v>0.16962025316455695</v>
      </c>
      <c r="AK26" s="140">
        <f>'1 Utsläpp'!AJ26/'7 Sysselsatta (kvartal)'!AK26</f>
        <v>0.1418032786885246</v>
      </c>
      <c r="AL26" s="140">
        <f>'1 Utsläpp'!AK26/'7 Sysselsatta (kvartal)'!AL26</f>
        <v>0.15573770491803279</v>
      </c>
      <c r="AM26" s="140">
        <f>'1 Utsläpp'!AL26/'7 Sysselsatta (kvartal)'!AM26</f>
        <v>0.17092511013215858</v>
      </c>
      <c r="AN26" s="140">
        <f>'1 Utsläpp'!AM26/'7 Sysselsatta (kvartal)'!AN26</f>
        <v>0.15458167330677289</v>
      </c>
      <c r="AO26" s="140">
        <f>'1 Utsläpp'!AN26/'7 Sysselsatta (kvartal)'!AO26</f>
        <v>0.13966942148760331</v>
      </c>
      <c r="AP26" s="140">
        <f>'1 Utsläpp'!AO26/'7 Sysselsatta (kvartal)'!AP26</f>
        <v>0.15311203319502073</v>
      </c>
      <c r="AQ26" s="140">
        <f>'1 Utsläpp'!AP26/'7 Sysselsatta (kvartal)'!AQ26</f>
        <v>0.1748815165876777</v>
      </c>
      <c r="AR26" s="140">
        <f>'1 Utsläpp'!AQ26/'7 Sysselsatta (kvartal)'!AR26</f>
        <v>0.15361702127659574</v>
      </c>
      <c r="AS26" s="140">
        <f>'1 Utsläpp'!AR26/'7 Sysselsatta (kvartal)'!AS26</f>
        <v>0.13292181069958847</v>
      </c>
      <c r="AT26" s="140">
        <f>'1 Utsläpp'!AS26/'7 Sysselsatta (kvartal)'!AT26</f>
        <v>0.15641025641025644</v>
      </c>
      <c r="AU26" s="140">
        <f>'1 Utsläpp'!AT26/'7 Sysselsatta (kvartal)'!AU26</f>
        <v>0.16958525345622122</v>
      </c>
      <c r="AV26" s="140">
        <f>'1 Utsläpp'!AU26/'7 Sysselsatta (kvartal)'!AV26</f>
        <v>0.15260869565217391</v>
      </c>
      <c r="AW26" s="140">
        <f>'1 Utsläpp'!AV26/'7 Sysselsatta (kvartal)'!AW26</f>
        <v>0.13231441048034934</v>
      </c>
      <c r="AX26" s="140">
        <f>'1 Utsläpp'!AW26/'7 Sysselsatta (kvartal)'!AX26</f>
        <v>0.15110132158590309</v>
      </c>
      <c r="AY26" s="140">
        <f>'1 Utsläpp'!AX26/'7 Sysselsatta (kvartal)'!AY26</f>
        <v>0.16796116504854366</v>
      </c>
      <c r="AZ26" s="140">
        <f>'1 Utsläpp'!AZ26/'7 Sysselsatta (kvartal)'!AZ26</f>
        <v>0.14099099099099099</v>
      </c>
      <c r="BA26" s="140">
        <f>'1 Utsläpp'!BA26/'7 Sysselsatta (kvartal)'!BA26</f>
        <v>0.1425339366515837</v>
      </c>
      <c r="BB26" s="140">
        <f>'1 Utsläpp'!BB26/'7 Sysselsatta (kvartal)'!BB26</f>
        <v>0.1531818181818182</v>
      </c>
      <c r="BC26" s="140">
        <f>'1 Utsläpp'!BC26/'7 Sysselsatta (kvartal)'!BC26</f>
        <v>0.15345622119815669</v>
      </c>
      <c r="BD26" s="140">
        <f>'1 Utsläpp'!BD26/'7 Sysselsatta (kvartal)'!BD26</f>
        <v>0.14814814814814814</v>
      </c>
      <c r="BE26" s="140">
        <f>'1 Utsläpp'!BE26/'7 Sysselsatta (kvartal)'!BE26</f>
        <v>0.16744186046511628</v>
      </c>
      <c r="BF26" s="140">
        <f>'1 Utsläpp'!BF26/'7 Sysselsatta (kvartal)'!BF26</f>
        <v>0.1675925925925926</v>
      </c>
      <c r="BG26" s="140">
        <f>'1 Utsläpp'!BG26/'7 Sysselsatta (kvartal)'!BG26</f>
        <v>0.16150234741784036</v>
      </c>
      <c r="BH26" s="140">
        <f>'1 Utsläpp'!BH26/'7 Sysselsatta (kvartal)'!BH26</f>
        <v>0.14028436018957344</v>
      </c>
      <c r="BI26" s="140">
        <f>'1 Utsläpp'!BI26/'7 Sysselsatta (kvartal)'!BI26</f>
        <v>0.14103773584905663</v>
      </c>
      <c r="BJ26" s="140">
        <f>'1 Utsläpp'!BK26/'7 Sysselsatta (kvartal)'!BK26</f>
        <v>0.14386792452830188</v>
      </c>
      <c r="BK26" s="140">
        <f>'1 Utsläpp'!BL26/'7 Sysselsatta (kvartal)'!BL26</f>
        <v>0.1164319248826291</v>
      </c>
      <c r="BL26" s="140">
        <f>'1 Utsläpp'!BM26/'7 Sysselsatta (kvartal)'!BM26</f>
        <v>0.12083333333333332</v>
      </c>
      <c r="BM26" s="140">
        <f>'1 Utsläpp'!BN26/'7 Sysselsatta (kvartal)'!BN26</f>
        <v>0.12037037037037036</v>
      </c>
      <c r="BN26" s="140">
        <f>'1 Utsläpp'!BO26/'7 Sysselsatta (kvartal)'!BO26</f>
        <v>0.11953488372093023</v>
      </c>
      <c r="BO26" s="140">
        <f>'1 Utsläpp'!BP26/'7 Sysselsatta (kvartal)'!BP26</f>
        <v>0.15023474178403756</v>
      </c>
      <c r="BP26" s="140">
        <f>'1 Utsläpp'!BQ26/'7 Sysselsatta (kvartal)'!BQ26</f>
        <v>0.15821596244131456</v>
      </c>
      <c r="BQ26" s="140">
        <f>'1 Utsläpp'!BR26/'7 Sysselsatta (kvartal)'!BR26</f>
        <v>0.15953488372093025</v>
      </c>
      <c r="BR26" s="140">
        <f>'1 Utsläpp'!BS26/'7 Sysselsatta (kvartal)'!BS26</f>
        <v>0.14744186046511629</v>
      </c>
      <c r="BS26" s="140">
        <f>'1 Utsläpp'!BT26/'7 Sysselsatta (kvartal)'!BT26</f>
        <v>0.14225352112676054</v>
      </c>
      <c r="BT26" s="140">
        <f>'1 Utsläpp'!BU26/'7 Sysselsatta (kvartal)'!BU26</f>
        <v>0.15165876777251186</v>
      </c>
      <c r="BU26" s="140">
        <f>'1 Utsläpp'!BV26/'7 Sysselsatta (kvartal)'!BV26</f>
        <v>0.1535885167464115</v>
      </c>
      <c r="BV26" s="140">
        <f>'1 Utsläpp'!BW26/'7 Sysselsatta (kvartal)'!BW26</f>
        <v>0.15</v>
      </c>
      <c r="BW26" s="232"/>
    </row>
    <row r="27" spans="1:75" s="16" customFormat="1" ht="15.75" customHeight="1" x14ac:dyDescent="0.3">
      <c r="A27"/>
      <c r="B27" s="131" t="s">
        <v>124</v>
      </c>
      <c r="C27" s="116" t="s">
        <v>13</v>
      </c>
      <c r="D27" s="140">
        <f>'1 Utsläpp'!D27/'7 Sysselsatta (kvartal)'!D27</f>
        <v>0.19202834366696189</v>
      </c>
      <c r="E27" s="140">
        <f>'1 Utsläpp'!E27/'7 Sysselsatta (kvartal)'!E27</f>
        <v>0.2065309584393554</v>
      </c>
      <c r="F27" s="140">
        <f>'1 Utsläpp'!F27/'7 Sysselsatta (kvartal)'!F27</f>
        <v>0.20702199661590523</v>
      </c>
      <c r="G27" s="140">
        <f>'1 Utsläpp'!G27/'7 Sysselsatta (kvartal)'!G27</f>
        <v>0.21468926553672316</v>
      </c>
      <c r="H27" s="140">
        <f>'1 Utsläpp'!H27/'7 Sysselsatta (kvartal)'!H27</f>
        <v>0.19486948694869485</v>
      </c>
      <c r="I27" s="140">
        <f>'1 Utsläpp'!I27/'7 Sysselsatta (kvartal)'!I27</f>
        <v>0.21246753246753247</v>
      </c>
      <c r="J27" s="140">
        <f>'1 Utsläpp'!J27/'7 Sysselsatta (kvartal)'!J27</f>
        <v>0.22432915921288013</v>
      </c>
      <c r="K27" s="140">
        <f>'1 Utsläpp'!K27/'7 Sysselsatta (kvartal)'!K27</f>
        <v>0.23</v>
      </c>
      <c r="L27" s="140">
        <f>'1 Utsläpp'!L27/'7 Sysselsatta (kvartal)'!L27</f>
        <v>0.1789041095890411</v>
      </c>
      <c r="M27" s="140">
        <f>'1 Utsläpp'!M27/'7 Sysselsatta (kvartal)'!M27</f>
        <v>0.19135802469135801</v>
      </c>
      <c r="N27" s="140">
        <f>'1 Utsläpp'!N27/'7 Sysselsatta (kvartal)'!N27</f>
        <v>0.19832155477031801</v>
      </c>
      <c r="O27" s="140">
        <f>'1 Utsläpp'!N27/'7 Sysselsatta (kvartal)'!N27</f>
        <v>0.19832155477031801</v>
      </c>
      <c r="P27" s="140">
        <f>'1 Utsläpp'!O27/'7 Sysselsatta (kvartal)'!O27</f>
        <v>0.20762463343108503</v>
      </c>
      <c r="Q27" s="140">
        <f>'1 Utsläpp'!P27/'7 Sysselsatta (kvartal)'!Q27</f>
        <v>0.18387096774193548</v>
      </c>
      <c r="R27" s="140">
        <f>'1 Utsläpp'!Q27/'7 Sysselsatta (kvartal)'!R27</f>
        <v>0.19798319327731093</v>
      </c>
      <c r="S27" s="140">
        <f>'1 Utsläpp'!R27/'7 Sysselsatta (kvartal)'!S27</f>
        <v>0.22091078066914499</v>
      </c>
      <c r="T27" s="140">
        <f>'1 Utsläpp'!S27/'7 Sysselsatta (kvartal)'!T27</f>
        <v>0.1891080617495712</v>
      </c>
      <c r="U27" s="140">
        <f>'1 Utsläpp'!T27/'7 Sysselsatta (kvartal)'!U27</f>
        <v>0.16537489469250211</v>
      </c>
      <c r="V27" s="140">
        <f>'1 Utsläpp'!U27/'7 Sysselsatta (kvartal)'!V27</f>
        <v>0.17260726072607263</v>
      </c>
      <c r="W27" s="140">
        <f>'1 Utsläpp'!V27/'7 Sysselsatta (kvartal)'!W27</f>
        <v>0.19335154826958106</v>
      </c>
      <c r="X27" s="140">
        <f>'1 Utsläpp'!W27/'7 Sysselsatta (kvartal)'!X27</f>
        <v>0.17144067796610171</v>
      </c>
      <c r="Y27" s="140">
        <f>'1 Utsläpp'!X27/'7 Sysselsatta (kvartal)'!Y27</f>
        <v>0.15184275184275184</v>
      </c>
      <c r="Z27" s="140">
        <f>'1 Utsläpp'!Y27/'7 Sysselsatta (kvartal)'!Z27</f>
        <v>0.17605150214592277</v>
      </c>
      <c r="AA27" s="140">
        <f>'1 Utsläpp'!Z27/'7 Sysselsatta (kvartal)'!AA27</f>
        <v>0.18783783783783786</v>
      </c>
      <c r="AB27" s="140">
        <f>'1 Utsläpp'!AA27/'7 Sysselsatta (kvartal)'!AB27</f>
        <v>0.16402027027027027</v>
      </c>
      <c r="AC27" s="140">
        <f>'1 Utsläpp'!AB27/'7 Sysselsatta (kvartal)'!AC27</f>
        <v>0.13749000799360511</v>
      </c>
      <c r="AD27" s="140">
        <f>'1 Utsläpp'!AC27/'7 Sysselsatta (kvartal)'!AD27</f>
        <v>0.15323224261771748</v>
      </c>
      <c r="AE27" s="140">
        <f>'1 Utsläpp'!AD27/'7 Sysselsatta (kvartal)'!AE27</f>
        <v>0.17161803713527851</v>
      </c>
      <c r="AF27" s="140">
        <f>'1 Utsläpp'!AE27/'7 Sysselsatta (kvartal)'!AF27</f>
        <v>0.14991922455573506</v>
      </c>
      <c r="AG27" s="140">
        <f>'1 Utsläpp'!AF27/'7 Sysselsatta (kvartal)'!AG27</f>
        <v>0.13090627420604181</v>
      </c>
      <c r="AH27" s="140">
        <f>'1 Utsläpp'!AG27/'7 Sysselsatta (kvartal)'!AH27</f>
        <v>0.14656126482213438</v>
      </c>
      <c r="AI27" s="140">
        <f>'1 Utsläpp'!AH27/'7 Sysselsatta (kvartal)'!AI27</f>
        <v>0.15689223057644111</v>
      </c>
      <c r="AJ27" s="140">
        <f>'1 Utsläpp'!AI27/'7 Sysselsatta (kvartal)'!AJ27</f>
        <v>0.14406374501992031</v>
      </c>
      <c r="AK27" s="140">
        <f>'1 Utsläpp'!AJ27/'7 Sysselsatta (kvartal)'!AK27</f>
        <v>0.12088167053364268</v>
      </c>
      <c r="AL27" s="140">
        <f>'1 Utsläpp'!AK27/'7 Sysselsatta (kvartal)'!AL27</f>
        <v>0.13728414442700154</v>
      </c>
      <c r="AM27" s="140">
        <f>'1 Utsläpp'!AL27/'7 Sysselsatta (kvartal)'!AM27</f>
        <v>0.15540190146931721</v>
      </c>
      <c r="AN27" s="140">
        <f>'1 Utsläpp'!AM27/'7 Sysselsatta (kvartal)'!AN27</f>
        <v>0.13281613653995344</v>
      </c>
      <c r="AO27" s="140">
        <f>'1 Utsläpp'!AN27/'7 Sysselsatta (kvartal)'!AO27</f>
        <v>0.11695423855963989</v>
      </c>
      <c r="AP27" s="140">
        <f>'1 Utsläpp'!AO27/'7 Sysselsatta (kvartal)'!AP27</f>
        <v>0.13071748878923764</v>
      </c>
      <c r="AQ27" s="140">
        <f>'1 Utsläpp'!AP27/'7 Sysselsatta (kvartal)'!AQ27</f>
        <v>0.13795791114575212</v>
      </c>
      <c r="AR27" s="140">
        <f>'1 Utsläpp'!AQ27/'7 Sysselsatta (kvartal)'!AR27</f>
        <v>0.12057971014492753</v>
      </c>
      <c r="AS27" s="140">
        <f>'1 Utsläpp'!AR27/'7 Sysselsatta (kvartal)'!AS27</f>
        <v>0.10406732117812062</v>
      </c>
      <c r="AT27" s="140">
        <f>'1 Utsläpp'!AS27/'7 Sysselsatta (kvartal)'!AT27</f>
        <v>0.12558997050147494</v>
      </c>
      <c r="AU27" s="140">
        <f>'1 Utsläpp'!AT27/'7 Sysselsatta (kvartal)'!AU27</f>
        <v>0.13086696562032885</v>
      </c>
      <c r="AV27" s="140">
        <f>'1 Utsläpp'!AU27/'7 Sysselsatta (kvartal)'!AV27</f>
        <v>0.11390261115031758</v>
      </c>
      <c r="AW27" s="140">
        <f>'1 Utsläpp'!AV27/'7 Sysselsatta (kvartal)'!AW27</f>
        <v>9.8043326345213136E-2</v>
      </c>
      <c r="AX27" s="140">
        <f>'1 Utsläpp'!AW27/'7 Sysselsatta (kvartal)'!AX27</f>
        <v>0.1140835102618542</v>
      </c>
      <c r="AY27" s="140">
        <f>'1 Utsläpp'!AX27/'7 Sysselsatta (kvartal)'!AY27</f>
        <v>0.11399176954732509</v>
      </c>
      <c r="AZ27" s="140">
        <f>'1 Utsläpp'!AZ27/'7 Sysselsatta (kvartal)'!AZ27</f>
        <v>8.9607708189951812E-2</v>
      </c>
      <c r="BA27" s="140">
        <f>'1 Utsläpp'!BA27/'7 Sysselsatta (kvartal)'!BA27</f>
        <v>9.1393442622950821E-2</v>
      </c>
      <c r="BB27" s="140">
        <f>'1 Utsläpp'!BB27/'7 Sysselsatta (kvartal)'!BB27</f>
        <v>0.10095890410958905</v>
      </c>
      <c r="BC27" s="140">
        <f>'1 Utsläpp'!BC27/'7 Sysselsatta (kvartal)'!BC27</f>
        <v>9.2470910335386722E-2</v>
      </c>
      <c r="BD27" s="140">
        <f>'1 Utsläpp'!BD27/'7 Sysselsatta (kvartal)'!BD27</f>
        <v>7.6119402985074622E-2</v>
      </c>
      <c r="BE27" s="140">
        <f>'1 Utsläpp'!BE27/'7 Sysselsatta (kvartal)'!BE27</f>
        <v>8.7358616101131076E-2</v>
      </c>
      <c r="BF27" s="140">
        <f>'1 Utsläpp'!BF27/'7 Sysselsatta (kvartal)'!BF27</f>
        <v>8.981723237597912E-2</v>
      </c>
      <c r="BG27" s="140">
        <f>'1 Utsläpp'!BG27/'7 Sysselsatta (kvartal)'!BG27</f>
        <v>7.8896728672225788E-2</v>
      </c>
      <c r="BH27" s="140">
        <f>'1 Utsläpp'!BH27/'7 Sysselsatta (kvartal)'!BH27</f>
        <v>6.183879093198992E-2</v>
      </c>
      <c r="BI27" s="140">
        <f>'1 Utsläpp'!BI27/'7 Sysselsatta (kvartal)'!BI27</f>
        <v>6.5147783251231522E-2</v>
      </c>
      <c r="BJ27" s="140">
        <f>'1 Utsläpp'!BK27/'7 Sysselsatta (kvartal)'!BK27</f>
        <v>6.1831153388822835E-2</v>
      </c>
      <c r="BK27" s="140">
        <f>'1 Utsläpp'!BL27/'7 Sysselsatta (kvartal)'!BL27</f>
        <v>5.2333136444181916E-2</v>
      </c>
      <c r="BL27" s="140">
        <f>'1 Utsläpp'!BM27/'7 Sysselsatta (kvartal)'!BM27</f>
        <v>5.6916764361078551E-2</v>
      </c>
      <c r="BM27" s="140">
        <f>'1 Utsläpp'!BN27/'7 Sysselsatta (kvartal)'!BN27</f>
        <v>5.7018054746651135E-2</v>
      </c>
      <c r="BN27" s="140">
        <f>'1 Utsläpp'!BO27/'7 Sysselsatta (kvartal)'!BO27</f>
        <v>5.3590192644483357E-2</v>
      </c>
      <c r="BO27" s="140">
        <f>'1 Utsläpp'!BP27/'7 Sysselsatta (kvartal)'!BP27</f>
        <v>5.7429245283018869E-2</v>
      </c>
      <c r="BP27" s="140">
        <f>'1 Utsläpp'!BQ27/'7 Sysselsatta (kvartal)'!BQ27</f>
        <v>6.2411347517730503E-2</v>
      </c>
      <c r="BQ27" s="140">
        <f>'1 Utsläpp'!BR27/'7 Sysselsatta (kvartal)'!BR27</f>
        <v>6.483451536643027E-2</v>
      </c>
      <c r="BR27" s="140">
        <f>'1 Utsläpp'!BS27/'7 Sysselsatta (kvartal)'!BS27</f>
        <v>5.7591933570581268E-2</v>
      </c>
      <c r="BS27" s="140">
        <f>'1 Utsläpp'!BT27/'7 Sysselsatta (kvartal)'!BT27</f>
        <v>5.5812574139976277E-2</v>
      </c>
      <c r="BT27" s="140">
        <f>'1 Utsläpp'!BU27/'7 Sysselsatta (kvartal)'!BU27</f>
        <v>6.0285374554102267E-2</v>
      </c>
      <c r="BU27" s="140">
        <f>'1 Utsläpp'!BV27/'7 Sysselsatta (kvartal)'!BV27</f>
        <v>6.2128418549346018E-2</v>
      </c>
      <c r="BV27" s="140">
        <f>'1 Utsläpp'!BW27/'7 Sysselsatta (kvartal)'!BW27</f>
        <v>5.7423971377459755E-2</v>
      </c>
      <c r="BW27" s="232"/>
    </row>
    <row r="28" spans="1:75" s="16" customFormat="1" ht="15.75" customHeight="1" x14ac:dyDescent="0.3">
      <c r="A28"/>
      <c r="B28" s="131" t="s">
        <v>125</v>
      </c>
      <c r="C28" s="116" t="s">
        <v>44</v>
      </c>
      <c r="D28" s="140">
        <f>'1 Utsläpp'!D28/'7 Sysselsatta (kvartal)'!D28</f>
        <v>0.20099337748344373</v>
      </c>
      <c r="E28" s="140">
        <f>'1 Utsläpp'!E28/'7 Sysselsatta (kvartal)'!E28</f>
        <v>0.21792656587473003</v>
      </c>
      <c r="F28" s="140">
        <f>'1 Utsläpp'!F28/'7 Sysselsatta (kvartal)'!F28</f>
        <v>0.23001145475372278</v>
      </c>
      <c r="G28" s="140">
        <f>'1 Utsläpp'!G28/'7 Sysselsatta (kvartal)'!G28</f>
        <v>0.21886363636363637</v>
      </c>
      <c r="H28" s="140">
        <f>'1 Utsläpp'!H28/'7 Sysselsatta (kvartal)'!H28</f>
        <v>0.20894854586129752</v>
      </c>
      <c r="I28" s="140">
        <f>'1 Utsläpp'!I28/'7 Sysselsatta (kvartal)'!I28</f>
        <v>0.23507972665148066</v>
      </c>
      <c r="J28" s="140">
        <f>'1 Utsläpp'!J28/'7 Sysselsatta (kvartal)'!J28</f>
        <v>0.24716981132075475</v>
      </c>
      <c r="K28" s="140">
        <f>'1 Utsläpp'!K28/'7 Sysselsatta (kvartal)'!K28</f>
        <v>0.22681818181818184</v>
      </c>
      <c r="L28" s="140">
        <f>'1 Utsläpp'!L28/'7 Sysselsatta (kvartal)'!L28</f>
        <v>0.25439814814814815</v>
      </c>
      <c r="M28" s="140">
        <f>'1 Utsläpp'!M28/'7 Sysselsatta (kvartal)'!M28</f>
        <v>0.26395089285714285</v>
      </c>
      <c r="N28" s="140">
        <f>'1 Utsläpp'!N28/'7 Sysselsatta (kvartal)'!N28</f>
        <v>0.28378063010501747</v>
      </c>
      <c r="O28" s="140">
        <f>'1 Utsläpp'!N28/'7 Sysselsatta (kvartal)'!N28</f>
        <v>0.28378063010501747</v>
      </c>
      <c r="P28" s="140">
        <f>'1 Utsläpp'!O28/'7 Sysselsatta (kvartal)'!O28</f>
        <v>0.27462857142857144</v>
      </c>
      <c r="Q28" s="140">
        <f>'1 Utsläpp'!P28/'7 Sysselsatta (kvartal)'!Q28</f>
        <v>0.22072767364939358</v>
      </c>
      <c r="R28" s="140">
        <f>'1 Utsläpp'!Q28/'7 Sysselsatta (kvartal)'!R28</f>
        <v>0.24778156996587031</v>
      </c>
      <c r="S28" s="140">
        <f>'1 Utsläpp'!R28/'7 Sysselsatta (kvartal)'!S28</f>
        <v>0.24982896237172178</v>
      </c>
      <c r="T28" s="140">
        <f>'1 Utsläpp'!S28/'7 Sysselsatta (kvartal)'!T28</f>
        <v>0.2427912341407151</v>
      </c>
      <c r="U28" s="140">
        <f>'1 Utsläpp'!T28/'7 Sysselsatta (kvartal)'!U28</f>
        <v>0.23782327586206897</v>
      </c>
      <c r="V28" s="140">
        <f>'1 Utsläpp'!U28/'7 Sysselsatta (kvartal)'!V28</f>
        <v>0.25711086226203811</v>
      </c>
      <c r="W28" s="140">
        <f>'1 Utsläpp'!V28/'7 Sysselsatta (kvartal)'!W28</f>
        <v>0.25792410714285713</v>
      </c>
      <c r="X28" s="140">
        <f>'1 Utsläpp'!W28/'7 Sysselsatta (kvartal)'!X28</f>
        <v>0.26182857142857141</v>
      </c>
      <c r="Y28" s="140">
        <f>'1 Utsläpp'!X28/'7 Sysselsatta (kvartal)'!Y28</f>
        <v>0.22375809935205185</v>
      </c>
      <c r="Z28" s="140">
        <f>'1 Utsläpp'!Y28/'7 Sysselsatta (kvartal)'!Z28</f>
        <v>0.25066964285714288</v>
      </c>
      <c r="AA28" s="140">
        <f>'1 Utsläpp'!Z28/'7 Sysselsatta (kvartal)'!AA28</f>
        <v>0.25594563986409968</v>
      </c>
      <c r="AB28" s="140">
        <f>'1 Utsläpp'!AA28/'7 Sysselsatta (kvartal)'!AB28</f>
        <v>0.2452085682074408</v>
      </c>
      <c r="AC28" s="140">
        <f>'1 Utsläpp'!AB28/'7 Sysselsatta (kvartal)'!AC28</f>
        <v>0.21611842105263157</v>
      </c>
      <c r="AD28" s="140">
        <f>'1 Utsläpp'!AC28/'7 Sysselsatta (kvartal)'!AD28</f>
        <v>0.23908685968819599</v>
      </c>
      <c r="AE28" s="140">
        <f>'1 Utsläpp'!AD28/'7 Sysselsatta (kvartal)'!AE28</f>
        <v>0.24170403587443945</v>
      </c>
      <c r="AF28" s="140">
        <f>'1 Utsläpp'!AE28/'7 Sysselsatta (kvartal)'!AF28</f>
        <v>0.24316628701594536</v>
      </c>
      <c r="AG28" s="140">
        <f>'1 Utsläpp'!AF28/'7 Sysselsatta (kvartal)'!AG28</f>
        <v>0.22760532150776053</v>
      </c>
      <c r="AH28" s="140">
        <f>'1 Utsläpp'!AG28/'7 Sysselsatta (kvartal)'!AH28</f>
        <v>0.24808558558558561</v>
      </c>
      <c r="AI28" s="140">
        <f>'1 Utsläpp'!AH28/'7 Sysselsatta (kvartal)'!AI28</f>
        <v>0.24869762174405438</v>
      </c>
      <c r="AJ28" s="140">
        <f>'1 Utsläpp'!AI28/'7 Sysselsatta (kvartal)'!AJ28</f>
        <v>0.25389082462253193</v>
      </c>
      <c r="AK28" s="140">
        <f>'1 Utsläpp'!AJ28/'7 Sysselsatta (kvartal)'!AK28</f>
        <v>0.22108229988726041</v>
      </c>
      <c r="AL28" s="140">
        <f>'1 Utsläpp'!AK28/'7 Sysselsatta (kvartal)'!AL28</f>
        <v>0.24971231300345223</v>
      </c>
      <c r="AM28" s="140">
        <f>'1 Utsläpp'!AL28/'7 Sysselsatta (kvartal)'!AM28</f>
        <v>0.25535097813578828</v>
      </c>
      <c r="AN28" s="140">
        <f>'1 Utsläpp'!AM28/'7 Sysselsatta (kvartal)'!AN28</f>
        <v>0.2581065088757396</v>
      </c>
      <c r="AO28" s="140">
        <f>'1 Utsläpp'!AN28/'7 Sysselsatta (kvartal)'!AO28</f>
        <v>0.23813364055299541</v>
      </c>
      <c r="AP28" s="140">
        <f>'1 Utsläpp'!AO28/'7 Sysselsatta (kvartal)'!AP28</f>
        <v>0.26791569086651051</v>
      </c>
      <c r="AQ28" s="140">
        <f>'1 Utsläpp'!AP28/'7 Sysselsatta (kvartal)'!AQ28</f>
        <v>0.27047058823529407</v>
      </c>
      <c r="AR28" s="140">
        <f>'1 Utsläpp'!AQ28/'7 Sysselsatta (kvartal)'!AR28</f>
        <v>0.25603248259860789</v>
      </c>
      <c r="AS28" s="140">
        <f>'1 Utsläpp'!AR28/'7 Sysselsatta (kvartal)'!AS28</f>
        <v>0.21305334846765039</v>
      </c>
      <c r="AT28" s="140">
        <f>'1 Utsläpp'!AS28/'7 Sysselsatta (kvartal)'!AT28</f>
        <v>0.24383561643835616</v>
      </c>
      <c r="AU28" s="140">
        <f>'1 Utsläpp'!AT28/'7 Sysselsatta (kvartal)'!AU28</f>
        <v>0.25162412993039446</v>
      </c>
      <c r="AV28" s="140">
        <f>'1 Utsläpp'!AU28/'7 Sysselsatta (kvartal)'!AV28</f>
        <v>0.23144154370034054</v>
      </c>
      <c r="AW28" s="140">
        <f>'1 Utsläpp'!AV28/'7 Sysselsatta (kvartal)'!AW28</f>
        <v>0.20131291028446388</v>
      </c>
      <c r="AX28" s="140">
        <f>'1 Utsläpp'!AW28/'7 Sysselsatta (kvartal)'!AX28</f>
        <v>0.22319148936170213</v>
      </c>
      <c r="AY28" s="140">
        <f>'1 Utsläpp'!AX28/'7 Sysselsatta (kvartal)'!AY28</f>
        <v>0.23203040173724215</v>
      </c>
      <c r="AZ28" s="140">
        <f>'1 Utsläpp'!AZ28/'7 Sysselsatta (kvartal)'!AZ28</f>
        <v>0.18788501026694046</v>
      </c>
      <c r="BA28" s="140">
        <f>'1 Utsläpp'!BA28/'7 Sysselsatta (kvartal)'!BA28</f>
        <v>0.18954314720812185</v>
      </c>
      <c r="BB28" s="140">
        <f>'1 Utsläpp'!BB28/'7 Sysselsatta (kvartal)'!BB28</f>
        <v>0.20544904137235118</v>
      </c>
      <c r="BC28" s="140">
        <f>'1 Utsläpp'!BC28/'7 Sysselsatta (kvartal)'!BC28</f>
        <v>0.19411764705882353</v>
      </c>
      <c r="BD28" s="140">
        <f>'1 Utsläpp'!BD28/'7 Sysselsatta (kvartal)'!BD28</f>
        <v>0.22964824120603017</v>
      </c>
      <c r="BE28" s="140">
        <f>'1 Utsläpp'!BE28/'7 Sysselsatta (kvartal)'!BE28</f>
        <v>0.2651231527093596</v>
      </c>
      <c r="BF28" s="140">
        <f>'1 Utsläpp'!BF28/'7 Sysselsatta (kvartal)'!BF28</f>
        <v>0.27183235867446398</v>
      </c>
      <c r="BG28" s="140">
        <f>'1 Utsläpp'!BG28/'7 Sysselsatta (kvartal)'!BG28</f>
        <v>0.24530332681017611</v>
      </c>
      <c r="BH28" s="140">
        <f>'1 Utsläpp'!BH28/'7 Sysselsatta (kvartal)'!BH28</f>
        <v>0.21885880077369438</v>
      </c>
      <c r="BI28" s="140">
        <f>'1 Utsläpp'!BI28/'7 Sysselsatta (kvartal)'!BI28</f>
        <v>0.23093661305581836</v>
      </c>
      <c r="BJ28" s="140">
        <f>'1 Utsläpp'!BK28/'7 Sysselsatta (kvartal)'!BK28</f>
        <v>0.22561205273069679</v>
      </c>
      <c r="BK28" s="140">
        <f>'1 Utsläpp'!BL28/'7 Sysselsatta (kvartal)'!BL28</f>
        <v>0.20149114631873255</v>
      </c>
      <c r="BL28" s="140">
        <f>'1 Utsläpp'!BM28/'7 Sysselsatta (kvartal)'!BM28</f>
        <v>0.21911357340720222</v>
      </c>
      <c r="BM28" s="140">
        <f>'1 Utsläpp'!BN28/'7 Sysselsatta (kvartal)'!BN28</f>
        <v>0.21844748858447491</v>
      </c>
      <c r="BN28" s="140">
        <f>'1 Utsläpp'!BO28/'7 Sysselsatta (kvartal)'!BO28</f>
        <v>0.20540293040293039</v>
      </c>
      <c r="BO28" s="140">
        <f>'1 Utsläpp'!BP28/'7 Sysselsatta (kvartal)'!BP28</f>
        <v>0.20525838621940165</v>
      </c>
      <c r="BP28" s="140">
        <f>'1 Utsläpp'!BQ28/'7 Sysselsatta (kvartal)'!BQ28</f>
        <v>0.22064631956912026</v>
      </c>
      <c r="BQ28" s="140">
        <f>'1 Utsläpp'!BR28/'7 Sysselsatta (kvartal)'!BR28</f>
        <v>0.22707034728406056</v>
      </c>
      <c r="BR28" s="140">
        <f>'1 Utsläpp'!BS28/'7 Sysselsatta (kvartal)'!BS28</f>
        <v>0.20214861235452103</v>
      </c>
      <c r="BS28" s="140">
        <f>'1 Utsläpp'!BT28/'7 Sysselsatta (kvartal)'!BT28</f>
        <v>0.19508928571428572</v>
      </c>
      <c r="BT28" s="140">
        <f>'1 Utsläpp'!BU28/'7 Sysselsatta (kvartal)'!BU28</f>
        <v>0.20922803904170362</v>
      </c>
      <c r="BU28" s="140">
        <f>'1 Utsläpp'!BV28/'7 Sysselsatta (kvartal)'!BV28</f>
        <v>0.21441202475685237</v>
      </c>
      <c r="BV28" s="140">
        <f>'1 Utsläpp'!BW28/'7 Sysselsatta (kvartal)'!BW28</f>
        <v>0.19937611408199643</v>
      </c>
      <c r="BW28" s="232"/>
    </row>
    <row r="29" spans="1:75" s="16" customFormat="1" ht="15.75" customHeight="1" x14ac:dyDescent="0.3">
      <c r="A29"/>
      <c r="B29" s="131" t="s">
        <v>126</v>
      </c>
      <c r="C29" s="116" t="s">
        <v>14</v>
      </c>
      <c r="D29" s="140">
        <f>'1 Utsläpp'!D29/'7 Sysselsatta (kvartal)'!D29</f>
        <v>1.312897822445561</v>
      </c>
      <c r="E29" s="140">
        <f>'1 Utsläpp'!E29/'7 Sysselsatta (kvartal)'!E29</f>
        <v>0.91072796934865907</v>
      </c>
      <c r="F29" s="140">
        <f>'1 Utsläpp'!F29/'7 Sysselsatta (kvartal)'!F29</f>
        <v>0.90161073825503357</v>
      </c>
      <c r="G29" s="140">
        <f>'1 Utsläpp'!G29/'7 Sysselsatta (kvartal)'!G29</f>
        <v>1.138785046728972</v>
      </c>
      <c r="H29" s="140">
        <f>'1 Utsläpp'!H29/'7 Sysselsatta (kvartal)'!H29</f>
        <v>1.1960720130932896</v>
      </c>
      <c r="I29" s="140">
        <f>'1 Utsläpp'!I29/'7 Sysselsatta (kvartal)'!I29</f>
        <v>0.83445595854922283</v>
      </c>
      <c r="J29" s="140">
        <f>'1 Utsläpp'!J29/'7 Sysselsatta (kvartal)'!J29</f>
        <v>0.854043126684636</v>
      </c>
      <c r="K29" s="140">
        <f>'1 Utsläpp'!K29/'7 Sysselsatta (kvartal)'!K29</f>
        <v>1.1855855855855857</v>
      </c>
      <c r="L29" s="140">
        <f>'1 Utsläpp'!L29/'7 Sysselsatta (kvartal)'!L29</f>
        <v>1.476384364820847</v>
      </c>
      <c r="M29" s="140">
        <f>'1 Utsläpp'!M29/'7 Sysselsatta (kvartal)'!M29</f>
        <v>0.95120000000000005</v>
      </c>
      <c r="N29" s="140">
        <f>'1 Utsläpp'!N29/'7 Sysselsatta (kvartal)'!N29</f>
        <v>0.94546703296703294</v>
      </c>
      <c r="O29" s="140">
        <f>'1 Utsläpp'!N29/'7 Sysselsatta (kvartal)'!N29</f>
        <v>0.94546703296703294</v>
      </c>
      <c r="P29" s="140">
        <f>'1 Utsläpp'!O29/'7 Sysselsatta (kvartal)'!O29</f>
        <v>1.3650602409638553</v>
      </c>
      <c r="Q29" s="140">
        <f>'1 Utsläpp'!P29/'7 Sysselsatta (kvartal)'!Q29</f>
        <v>0.96980645161290313</v>
      </c>
      <c r="R29" s="140">
        <f>'1 Utsläpp'!Q29/'7 Sysselsatta (kvartal)'!R29</f>
        <v>0.87813765182186232</v>
      </c>
      <c r="S29" s="140">
        <f>'1 Utsläpp'!R29/'7 Sysselsatta (kvartal)'!S29</f>
        <v>0.87514204545454533</v>
      </c>
      <c r="T29" s="140">
        <f>'1 Utsläpp'!S29/'7 Sysselsatta (kvartal)'!T29</f>
        <v>1.0366197183098591</v>
      </c>
      <c r="U29" s="140">
        <f>'1 Utsläpp'!T29/'7 Sysselsatta (kvartal)'!U29</f>
        <v>0.81583769633507841</v>
      </c>
      <c r="V29" s="140">
        <f>'1 Utsläpp'!U29/'7 Sysselsatta (kvartal)'!V29</f>
        <v>0.73994673768308927</v>
      </c>
      <c r="W29" s="140">
        <f>'1 Utsläpp'!V29/'7 Sysselsatta (kvartal)'!W29</f>
        <v>0.76187150837988826</v>
      </c>
      <c r="X29" s="140">
        <f>'1 Utsläpp'!W29/'7 Sysselsatta (kvartal)'!X29</f>
        <v>0.95760709010339728</v>
      </c>
      <c r="Y29" s="140">
        <f>'1 Utsläpp'!X29/'7 Sysselsatta (kvartal)'!Y29</f>
        <v>0.75564102564102564</v>
      </c>
      <c r="Z29" s="140">
        <f>'1 Utsläpp'!Y29/'7 Sysselsatta (kvartal)'!Z29</f>
        <v>0.64906132665832283</v>
      </c>
      <c r="AA29" s="140">
        <f>'1 Utsläpp'!Z29/'7 Sysselsatta (kvartal)'!AA29</f>
        <v>0.69075630252100839</v>
      </c>
      <c r="AB29" s="140">
        <f>'1 Utsläpp'!AA29/'7 Sysselsatta (kvartal)'!AB29</f>
        <v>0.77688953488372103</v>
      </c>
      <c r="AC29" s="140">
        <f>'1 Utsläpp'!AB29/'7 Sysselsatta (kvartal)'!AC29</f>
        <v>0.76330390920554858</v>
      </c>
      <c r="AD29" s="140">
        <f>'1 Utsläpp'!AC29/'7 Sysselsatta (kvartal)'!AD29</f>
        <v>0.66493184634448566</v>
      </c>
      <c r="AE29" s="140">
        <f>'1 Utsläpp'!AD29/'7 Sysselsatta (kvartal)'!AE29</f>
        <v>0.68539765319426338</v>
      </c>
      <c r="AF29" s="140">
        <f>'1 Utsläpp'!AE29/'7 Sysselsatta (kvartal)'!AF29</f>
        <v>0.78730606488011279</v>
      </c>
      <c r="AG29" s="140">
        <f>'1 Utsläpp'!AF29/'7 Sysselsatta (kvartal)'!AG29</f>
        <v>0.542875</v>
      </c>
      <c r="AH29" s="140">
        <f>'1 Utsläpp'!AG29/'7 Sysselsatta (kvartal)'!AH29</f>
        <v>0.54111801242236024</v>
      </c>
      <c r="AI29" s="140">
        <f>'1 Utsläpp'!AH29/'7 Sysselsatta (kvartal)'!AI29</f>
        <v>0.54695652173913045</v>
      </c>
      <c r="AJ29" s="140">
        <f>'1 Utsläpp'!AI29/'7 Sysselsatta (kvartal)'!AJ29</f>
        <v>0.60441767068273089</v>
      </c>
      <c r="AK29" s="140">
        <f>'1 Utsläpp'!AJ29/'7 Sysselsatta (kvartal)'!AK29</f>
        <v>0.54153846153846152</v>
      </c>
      <c r="AL29" s="140">
        <f>'1 Utsläpp'!AK29/'7 Sysselsatta (kvartal)'!AL29</f>
        <v>0.54732254047322548</v>
      </c>
      <c r="AM29" s="140">
        <f>'1 Utsläpp'!AL29/'7 Sysselsatta (kvartal)'!AM29</f>
        <v>0.55354037267080747</v>
      </c>
      <c r="AN29" s="140">
        <f>'1 Utsläpp'!AM29/'7 Sysselsatta (kvartal)'!AN29</f>
        <v>0.61280101394169828</v>
      </c>
      <c r="AO29" s="140">
        <f>'1 Utsläpp'!AN29/'7 Sysselsatta (kvartal)'!AO29</f>
        <v>0.47520278099652374</v>
      </c>
      <c r="AP29" s="140">
        <f>'1 Utsläpp'!AO29/'7 Sysselsatta (kvartal)'!AP29</f>
        <v>0.47219003476245658</v>
      </c>
      <c r="AQ29" s="140">
        <f>'1 Utsläpp'!AP29/'7 Sysselsatta (kvartal)'!AQ29</f>
        <v>0.46055865921787709</v>
      </c>
      <c r="AR29" s="140">
        <f>'1 Utsläpp'!AQ29/'7 Sysselsatta (kvartal)'!AR29</f>
        <v>0.51075794621026893</v>
      </c>
      <c r="AS29" s="140">
        <f>'1 Utsläpp'!AR29/'7 Sysselsatta (kvartal)'!AS29</f>
        <v>0.46812278630460447</v>
      </c>
      <c r="AT29" s="140">
        <f>'1 Utsläpp'!AS29/'7 Sysselsatta (kvartal)'!AT29</f>
        <v>0.44802705749718152</v>
      </c>
      <c r="AU29" s="140">
        <f>'1 Utsläpp'!AT29/'7 Sysselsatta (kvartal)'!AU29</f>
        <v>0.45601799775028118</v>
      </c>
      <c r="AV29" s="140">
        <f>'1 Utsläpp'!AU29/'7 Sysselsatta (kvartal)'!AV29</f>
        <v>0.50521091811414398</v>
      </c>
      <c r="AW29" s="140">
        <f>'1 Utsläpp'!AV29/'7 Sysselsatta (kvartal)'!AW29</f>
        <v>0.43083140877598158</v>
      </c>
      <c r="AX29" s="140">
        <f>'1 Utsläpp'!AW29/'7 Sysselsatta (kvartal)'!AX29</f>
        <v>0.42486248624862483</v>
      </c>
      <c r="AY29" s="140">
        <f>'1 Utsläpp'!AX29/'7 Sysselsatta (kvartal)'!AY29</f>
        <v>0.4383928571428572</v>
      </c>
      <c r="AZ29" s="140">
        <f>'1 Utsläpp'!AZ29/'7 Sysselsatta (kvartal)'!AZ29</f>
        <v>0.56198547215496375</v>
      </c>
      <c r="BA29" s="140">
        <f>'1 Utsläpp'!BA29/'7 Sysselsatta (kvartal)'!BA29</f>
        <v>0.45858930602957904</v>
      </c>
      <c r="BB29" s="140">
        <f>'1 Utsläpp'!BB29/'7 Sysselsatta (kvartal)'!BB29</f>
        <v>0.46574585635359117</v>
      </c>
      <c r="BC29" s="140">
        <f>'1 Utsläpp'!BC29/'7 Sysselsatta (kvartal)'!BC29</f>
        <v>0.50111482720178369</v>
      </c>
      <c r="BD29" s="140">
        <f>'1 Utsläpp'!BD29/'7 Sysselsatta (kvartal)'!BD29</f>
        <v>0.51268115942028991</v>
      </c>
      <c r="BE29" s="140">
        <f>'1 Utsläpp'!BE29/'7 Sysselsatta (kvartal)'!BE29</f>
        <v>0.4627252252252253</v>
      </c>
      <c r="BF29" s="140">
        <f>'1 Utsläpp'!BF29/'7 Sysselsatta (kvartal)'!BF29</f>
        <v>0.4509350935093509</v>
      </c>
      <c r="BG29" s="140">
        <f>'1 Utsläpp'!BG29/'7 Sysselsatta (kvartal)'!BG29</f>
        <v>0.46711111111111109</v>
      </c>
      <c r="BH29" s="140">
        <f>'1 Utsläpp'!BH29/'7 Sysselsatta (kvartal)'!BH29</f>
        <v>0.46702127659574466</v>
      </c>
      <c r="BI29" s="140">
        <f>'1 Utsläpp'!BI29/'7 Sysselsatta (kvartal)'!BI29</f>
        <v>0.38776185226019844</v>
      </c>
      <c r="BJ29" s="140">
        <f>'1 Utsläpp'!BK29/'7 Sysselsatta (kvartal)'!BK29</f>
        <v>0.41475770925110128</v>
      </c>
      <c r="BK29" s="140">
        <f>'1 Utsläpp'!BL29/'7 Sysselsatta (kvartal)'!BL29</f>
        <v>0.41883886255924169</v>
      </c>
      <c r="BL29" s="140">
        <f>'1 Utsläpp'!BM29/'7 Sysselsatta (kvartal)'!BM29</f>
        <v>0.36677777777777776</v>
      </c>
      <c r="BM29" s="140">
        <f>'1 Utsläpp'!BN29/'7 Sysselsatta (kvartal)'!BN29</f>
        <v>0.35711135611907385</v>
      </c>
      <c r="BN29" s="140">
        <f>'1 Utsläpp'!BO29/'7 Sysselsatta (kvartal)'!BO29</f>
        <v>0.37966666666666671</v>
      </c>
      <c r="BO29" s="140">
        <f>'1 Utsläpp'!BP29/'7 Sysselsatta (kvartal)'!BP29</f>
        <v>0.49820574162679426</v>
      </c>
      <c r="BP29" s="140">
        <f>'1 Utsläpp'!BQ29/'7 Sysselsatta (kvartal)'!BQ29</f>
        <v>0.44379888268156426</v>
      </c>
      <c r="BQ29" s="140">
        <f>'1 Utsläpp'!BR29/'7 Sysselsatta (kvartal)'!BR29</f>
        <v>0.44486607142857143</v>
      </c>
      <c r="BR29" s="140">
        <f>'1 Utsläpp'!BS29/'7 Sysselsatta (kvartal)'!BS29</f>
        <v>0.44240719910011245</v>
      </c>
      <c r="BS29" s="140">
        <f>'1 Utsläpp'!BT29/'7 Sysselsatta (kvartal)'!BT29</f>
        <v>0.48315282791817088</v>
      </c>
      <c r="BT29" s="140">
        <f>'1 Utsläpp'!BU29/'7 Sysselsatta (kvartal)'!BU29</f>
        <v>0.42452619843924189</v>
      </c>
      <c r="BU29" s="140">
        <f>'1 Utsläpp'!BV29/'7 Sysselsatta (kvartal)'!BV29</f>
        <v>0.42351623740201572</v>
      </c>
      <c r="BV29" s="140">
        <f>'1 Utsläpp'!BW29/'7 Sysselsatta (kvartal)'!BW29</f>
        <v>0.43540022547914314</v>
      </c>
      <c r="BW29" s="232"/>
    </row>
    <row r="30" spans="1:75" s="16" customFormat="1" ht="15.75" customHeight="1" x14ac:dyDescent="0.3">
      <c r="A30"/>
      <c r="B30" s="131" t="s">
        <v>127</v>
      </c>
      <c r="C30" s="116" t="s">
        <v>45</v>
      </c>
      <c r="D30" s="140">
        <f>'1 Utsläpp'!D30/'7 Sysselsatta (kvartal)'!D30</f>
        <v>0.63948717948717948</v>
      </c>
      <c r="E30" s="140">
        <f>'1 Utsläpp'!E30/'7 Sysselsatta (kvartal)'!E30</f>
        <v>0.66105377512221619</v>
      </c>
      <c r="F30" s="140">
        <f>'1 Utsläpp'!F30/'7 Sysselsatta (kvartal)'!F30</f>
        <v>0.65415300546448085</v>
      </c>
      <c r="G30" s="140">
        <f>'1 Utsläpp'!G30/'7 Sysselsatta (kvartal)'!G30</f>
        <v>0.60611814345991566</v>
      </c>
      <c r="H30" s="140">
        <f>'1 Utsläpp'!H30/'7 Sysselsatta (kvartal)'!H30</f>
        <v>0.57263273125342096</v>
      </c>
      <c r="I30" s="140">
        <f>'1 Utsläpp'!I30/'7 Sysselsatta (kvartal)'!I30</f>
        <v>0.6291235710397387</v>
      </c>
      <c r="J30" s="140">
        <f>'1 Utsläpp'!J30/'7 Sysselsatta (kvartal)'!J30</f>
        <v>0.64247252747252748</v>
      </c>
      <c r="K30" s="140">
        <f>'1 Utsläpp'!K30/'7 Sysselsatta (kvartal)'!K30</f>
        <v>0.598145204027557</v>
      </c>
      <c r="L30" s="140">
        <f>'1 Utsläpp'!L30/'7 Sysselsatta (kvartal)'!L30</f>
        <v>0.5724400871459695</v>
      </c>
      <c r="M30" s="140">
        <f>'1 Utsläpp'!M30/'7 Sysselsatta (kvartal)'!M30</f>
        <v>0.59416175682913774</v>
      </c>
      <c r="N30" s="140">
        <f>'1 Utsläpp'!N30/'7 Sysselsatta (kvartal)'!N30</f>
        <v>0.59100473435034195</v>
      </c>
      <c r="O30" s="140">
        <f>'1 Utsläpp'!N30/'7 Sysselsatta (kvartal)'!N30</f>
        <v>0.59100473435034195</v>
      </c>
      <c r="P30" s="140">
        <f>'1 Utsläpp'!O30/'7 Sysselsatta (kvartal)'!O30</f>
        <v>0.57973319651103128</v>
      </c>
      <c r="Q30" s="140">
        <f>'1 Utsläpp'!P30/'7 Sysselsatta (kvartal)'!Q30</f>
        <v>0.55545873910814969</v>
      </c>
      <c r="R30" s="140">
        <f>'1 Utsläpp'!Q30/'7 Sysselsatta (kvartal)'!R30</f>
        <v>0.58169868554095039</v>
      </c>
      <c r="S30" s="140">
        <f>'1 Utsläpp'!R30/'7 Sysselsatta (kvartal)'!S30</f>
        <v>0.55744368266405486</v>
      </c>
      <c r="T30" s="140">
        <f>'1 Utsläpp'!S30/'7 Sysselsatta (kvartal)'!T30</f>
        <v>0.54844844844844842</v>
      </c>
      <c r="U30" s="140">
        <f>'1 Utsläpp'!T30/'7 Sysselsatta (kvartal)'!U30</f>
        <v>0.50104685942173488</v>
      </c>
      <c r="V30" s="140">
        <f>'1 Utsläpp'!U30/'7 Sysselsatta (kvartal)'!V30</f>
        <v>0.49822371579452712</v>
      </c>
      <c r="W30" s="140">
        <f>'1 Utsläpp'!V30/'7 Sysselsatta (kvartal)'!W30</f>
        <v>0.48802816901408452</v>
      </c>
      <c r="X30" s="140">
        <f>'1 Utsläpp'!W30/'7 Sysselsatta (kvartal)'!X30</f>
        <v>0.49990370727010114</v>
      </c>
      <c r="Y30" s="140">
        <f>'1 Utsläpp'!X30/'7 Sysselsatta (kvartal)'!Y30</f>
        <v>0.46813819577735122</v>
      </c>
      <c r="Z30" s="140">
        <f>'1 Utsläpp'!Y30/'7 Sysselsatta (kvartal)'!Z30</f>
        <v>0.50082205029013538</v>
      </c>
      <c r="AA30" s="140">
        <f>'1 Utsläpp'!Z30/'7 Sysselsatta (kvartal)'!AA30</f>
        <v>0.48248719142990221</v>
      </c>
      <c r="AB30" s="140">
        <f>'1 Utsläpp'!AA30/'7 Sysselsatta (kvartal)'!AB30</f>
        <v>0.47282196969696971</v>
      </c>
      <c r="AC30" s="140">
        <f>'1 Utsläpp'!AB30/'7 Sysselsatta (kvartal)'!AC30</f>
        <v>0.44330633635064315</v>
      </c>
      <c r="AD30" s="140">
        <f>'1 Utsläpp'!AC30/'7 Sysselsatta (kvartal)'!AD30</f>
        <v>0.47101790763430729</v>
      </c>
      <c r="AE30" s="140">
        <f>'1 Utsläpp'!AD30/'7 Sysselsatta (kvartal)'!AE30</f>
        <v>0.44811490125673248</v>
      </c>
      <c r="AF30" s="140">
        <f>'1 Utsläpp'!AE30/'7 Sysselsatta (kvartal)'!AF30</f>
        <v>0.45747554727526785</v>
      </c>
      <c r="AG30" s="140">
        <f>'1 Utsläpp'!AF30/'7 Sysselsatta (kvartal)'!AG30</f>
        <v>0.40745135263407689</v>
      </c>
      <c r="AH30" s="140">
        <f>'1 Utsläpp'!AG30/'7 Sysselsatta (kvartal)'!AH30</f>
        <v>0.42815087396504137</v>
      </c>
      <c r="AI30" s="140">
        <f>'1 Utsläpp'!AH30/'7 Sysselsatta (kvartal)'!AI30</f>
        <v>0.40210752688172041</v>
      </c>
      <c r="AJ30" s="140">
        <f>'1 Utsläpp'!AI30/'7 Sysselsatta (kvartal)'!AJ30</f>
        <v>0.42723880597014924</v>
      </c>
      <c r="AK30" s="140">
        <f>'1 Utsläpp'!AJ30/'7 Sysselsatta (kvartal)'!AK30</f>
        <v>0.3424956369982548</v>
      </c>
      <c r="AL30" s="140">
        <f>'1 Utsläpp'!AK30/'7 Sysselsatta (kvartal)'!AL30</f>
        <v>0.39587675577707299</v>
      </c>
      <c r="AM30" s="140">
        <f>'1 Utsläpp'!AL30/'7 Sysselsatta (kvartal)'!AM30</f>
        <v>0.39401934916446785</v>
      </c>
      <c r="AN30" s="140">
        <f>'1 Utsläpp'!AM30/'7 Sysselsatta (kvartal)'!AN30</f>
        <v>0.37020913358941526</v>
      </c>
      <c r="AO30" s="140">
        <f>'1 Utsläpp'!AN30/'7 Sysselsatta (kvartal)'!AO30</f>
        <v>0.31858370855505524</v>
      </c>
      <c r="AP30" s="140">
        <f>'1 Utsläpp'!AO30/'7 Sysselsatta (kvartal)'!AP30</f>
        <v>0.36141962421711898</v>
      </c>
      <c r="AQ30" s="140">
        <f>'1 Utsläpp'!AP30/'7 Sysselsatta (kvartal)'!AQ30</f>
        <v>0.35548308194048106</v>
      </c>
      <c r="AR30" s="140">
        <f>'1 Utsläpp'!AQ30/'7 Sysselsatta (kvartal)'!AR30</f>
        <v>0.34225700164744643</v>
      </c>
      <c r="AS30" s="140">
        <f>'1 Utsläpp'!AR30/'7 Sysselsatta (kvartal)'!AS30</f>
        <v>0.28849627012171186</v>
      </c>
      <c r="AT30" s="140">
        <f>'1 Utsläpp'!AS30/'7 Sysselsatta (kvartal)'!AT30</f>
        <v>0.33682730923694781</v>
      </c>
      <c r="AU30" s="140">
        <f>'1 Utsläpp'!AT30/'7 Sysselsatta (kvartal)'!AU30</f>
        <v>0.34412711182622685</v>
      </c>
      <c r="AV30" s="140">
        <f>'1 Utsläpp'!AU30/'7 Sysselsatta (kvartal)'!AV30</f>
        <v>0.31657414750198259</v>
      </c>
      <c r="AW30" s="140">
        <f>'1 Utsläpp'!AV30/'7 Sysselsatta (kvartal)'!AW30</f>
        <v>0.28289221327196012</v>
      </c>
      <c r="AX30" s="140">
        <f>'1 Utsläpp'!AW30/'7 Sysselsatta (kvartal)'!AX30</f>
        <v>0.32709627329192548</v>
      </c>
      <c r="AY30" s="140">
        <f>'1 Utsläpp'!AX30/'7 Sysselsatta (kvartal)'!AY30</f>
        <v>0.33577838470542332</v>
      </c>
      <c r="AZ30" s="140">
        <f>'1 Utsläpp'!AZ30/'7 Sysselsatta (kvartal)'!AZ30</f>
        <v>0.2782270606531882</v>
      </c>
      <c r="BA30" s="140">
        <f>'1 Utsläpp'!BA30/'7 Sysselsatta (kvartal)'!BA30</f>
        <v>0.28023836985774697</v>
      </c>
      <c r="BB30" s="140">
        <f>'1 Utsläpp'!BB30/'7 Sysselsatta (kvartal)'!BB30</f>
        <v>0.30932864949258393</v>
      </c>
      <c r="BC30" s="140">
        <f>'1 Utsläpp'!BC30/'7 Sysselsatta (kvartal)'!BC30</f>
        <v>0.29259259259259257</v>
      </c>
      <c r="BD30" s="140">
        <f>'1 Utsläpp'!BD30/'7 Sysselsatta (kvartal)'!BD30</f>
        <v>0.21955065037445803</v>
      </c>
      <c r="BE30" s="140">
        <f>'1 Utsläpp'!BE30/'7 Sysselsatta (kvartal)'!BE30</f>
        <v>0.25348113574484632</v>
      </c>
      <c r="BF30" s="140">
        <f>'1 Utsläpp'!BF30/'7 Sysselsatta (kvartal)'!BF30</f>
        <v>0.25724164425662693</v>
      </c>
      <c r="BG30" s="140">
        <f>'1 Utsläpp'!BG30/'7 Sysselsatta (kvartal)'!BG30</f>
        <v>0.23033282904689864</v>
      </c>
      <c r="BH30" s="140">
        <f>'1 Utsläpp'!BH30/'7 Sysselsatta (kvartal)'!BH30</f>
        <v>0.194297583081571</v>
      </c>
      <c r="BI30" s="140">
        <f>'1 Utsläpp'!BI30/'7 Sysselsatta (kvartal)'!BI30</f>
        <v>0.20185322461082283</v>
      </c>
      <c r="BJ30" s="140">
        <f>'1 Utsläpp'!BK30/'7 Sysselsatta (kvartal)'!BK30</f>
        <v>0.19449442245412019</v>
      </c>
      <c r="BK30" s="140">
        <f>'1 Utsläpp'!BL30/'7 Sysselsatta (kvartal)'!BL30</f>
        <v>0.17900072411296161</v>
      </c>
      <c r="BL30" s="140">
        <f>'1 Utsläpp'!BM30/'7 Sysselsatta (kvartal)'!BM30</f>
        <v>0.19188509874326751</v>
      </c>
      <c r="BM30" s="140">
        <f>'1 Utsläpp'!BN30/'7 Sysselsatta (kvartal)'!BN30</f>
        <v>0.19115233678201926</v>
      </c>
      <c r="BN30" s="140">
        <f>'1 Utsläpp'!BO30/'7 Sysselsatta (kvartal)'!BO30</f>
        <v>0.18136492220650635</v>
      </c>
      <c r="BO30" s="140">
        <f>'1 Utsläpp'!BP30/'7 Sysselsatta (kvartal)'!BP30</f>
        <v>0.20571725571725569</v>
      </c>
      <c r="BP30" s="140">
        <f>'1 Utsläpp'!BQ30/'7 Sysselsatta (kvartal)'!BQ30</f>
        <v>0.22080884894573108</v>
      </c>
      <c r="BQ30" s="140">
        <f>'1 Utsläpp'!BR30/'7 Sysselsatta (kvartal)'!BR30</f>
        <v>0.2266368022053756</v>
      </c>
      <c r="BR30" s="140">
        <f>'1 Utsläpp'!BS30/'7 Sysselsatta (kvartal)'!BS30</f>
        <v>0.2026063100137174</v>
      </c>
      <c r="BS30" s="140">
        <f>'1 Utsläpp'!BT30/'7 Sysselsatta (kvartal)'!BT30</f>
        <v>0.19486301369863013</v>
      </c>
      <c r="BT30" s="140">
        <f>'1 Utsläpp'!BU30/'7 Sysselsatta (kvartal)'!BU30</f>
        <v>0.20911895783339049</v>
      </c>
      <c r="BU30" s="140">
        <f>'1 Utsläpp'!BV30/'7 Sysselsatta (kvartal)'!BV30</f>
        <v>0.20939393939393938</v>
      </c>
      <c r="BV30" s="140">
        <f>'1 Utsläpp'!BW30/'7 Sysselsatta (kvartal)'!BW30</f>
        <v>0.19480737018425459</v>
      </c>
      <c r="BW30" s="232"/>
    </row>
    <row r="31" spans="1:75" s="16" customFormat="1" ht="15.75" customHeight="1" x14ac:dyDescent="0.3">
      <c r="A31"/>
      <c r="B31" s="131" t="s">
        <v>127</v>
      </c>
      <c r="C31" s="116" t="s">
        <v>15</v>
      </c>
      <c r="D31" s="140">
        <f>'1 Utsläpp'!D31/'7 Sysselsatta (kvartal)'!D31</f>
        <v>0.33586097946287524</v>
      </c>
      <c r="E31" s="140">
        <f>'1 Utsläpp'!E31/'7 Sysselsatta (kvartal)'!E31</f>
        <v>0.35342261904761901</v>
      </c>
      <c r="F31" s="140">
        <f>'1 Utsläpp'!F31/'7 Sysselsatta (kvartal)'!F31</f>
        <v>0.35948795180722892</v>
      </c>
      <c r="G31" s="140">
        <f>'1 Utsläpp'!G31/'7 Sysselsatta (kvartal)'!G31</f>
        <v>0.34544049459041731</v>
      </c>
      <c r="H31" s="140">
        <f>'1 Utsläpp'!H31/'7 Sysselsatta (kvartal)'!H31</f>
        <v>0.3401944894651539</v>
      </c>
      <c r="I31" s="140">
        <f>'1 Utsläpp'!I31/'7 Sysselsatta (kvartal)'!I31</f>
        <v>0.36604651162790697</v>
      </c>
      <c r="J31" s="140">
        <f>'1 Utsläpp'!J31/'7 Sysselsatta (kvartal)'!J31</f>
        <v>0.37542768273716953</v>
      </c>
      <c r="K31" s="140">
        <f>'1 Utsläpp'!K31/'7 Sysselsatta (kvartal)'!K31</f>
        <v>0.36432078559738135</v>
      </c>
      <c r="L31" s="140">
        <f>'1 Utsläpp'!L31/'7 Sysselsatta (kvartal)'!L31</f>
        <v>0.32356687898089176</v>
      </c>
      <c r="M31" s="140">
        <f>'1 Utsläpp'!M31/'7 Sysselsatta (kvartal)'!M31</f>
        <v>0.33850837138508366</v>
      </c>
      <c r="N31" s="140">
        <f>'1 Utsläpp'!N31/'7 Sysselsatta (kvartal)'!N31</f>
        <v>0.35190839694656489</v>
      </c>
      <c r="O31" s="140">
        <f>'1 Utsläpp'!N31/'7 Sysselsatta (kvartal)'!N31</f>
        <v>0.35190839694656489</v>
      </c>
      <c r="P31" s="140">
        <f>'1 Utsläpp'!O31/'7 Sysselsatta (kvartal)'!O31</f>
        <v>0.35152</v>
      </c>
      <c r="Q31" s="140">
        <f>'1 Utsläpp'!P31/'7 Sysselsatta (kvartal)'!Q31</f>
        <v>0.32554858934169278</v>
      </c>
      <c r="R31" s="140">
        <f>'1 Utsläpp'!Q31/'7 Sysselsatta (kvartal)'!R31</f>
        <v>0.36514195583596215</v>
      </c>
      <c r="S31" s="140">
        <f>'1 Utsläpp'!R31/'7 Sysselsatta (kvartal)'!S31</f>
        <v>0.38661157024793391</v>
      </c>
      <c r="T31" s="140">
        <f>'1 Utsläpp'!S31/'7 Sysselsatta (kvartal)'!T31</f>
        <v>0.33660436137071648</v>
      </c>
      <c r="U31" s="140">
        <f>'1 Utsläpp'!T31/'7 Sysselsatta (kvartal)'!U31</f>
        <v>0.31661290322580643</v>
      </c>
      <c r="V31" s="140">
        <f>'1 Utsläpp'!U31/'7 Sysselsatta (kvartal)'!V31</f>
        <v>0.32110091743119262</v>
      </c>
      <c r="W31" s="140">
        <f>'1 Utsläpp'!V31/'7 Sysselsatta (kvartal)'!W31</f>
        <v>0.34983660130718952</v>
      </c>
      <c r="X31" s="140">
        <f>'1 Utsläpp'!W31/'7 Sysselsatta (kvartal)'!X31</f>
        <v>0.31284829721362234</v>
      </c>
      <c r="Y31" s="140">
        <f>'1 Utsläpp'!X31/'7 Sysselsatta (kvartal)'!Y31</f>
        <v>0.28553654743390355</v>
      </c>
      <c r="Z31" s="140">
        <f>'1 Utsläpp'!Y31/'7 Sysselsatta (kvartal)'!Z31</f>
        <v>0.32551834130781498</v>
      </c>
      <c r="AA31" s="140">
        <f>'1 Utsläpp'!Z31/'7 Sysselsatta (kvartal)'!AA31</f>
        <v>0.330952380952381</v>
      </c>
      <c r="AB31" s="140">
        <f>'1 Utsläpp'!AA31/'7 Sysselsatta (kvartal)'!AB31</f>
        <v>0.2996875</v>
      </c>
      <c r="AC31" s="140">
        <f>'1 Utsläpp'!AB31/'7 Sysselsatta (kvartal)'!AC31</f>
        <v>0.27184615384615385</v>
      </c>
      <c r="AD31" s="140">
        <f>'1 Utsläpp'!AC31/'7 Sysselsatta (kvartal)'!AD31</f>
        <v>0.30476923076923074</v>
      </c>
      <c r="AE31" s="140">
        <f>'1 Utsläpp'!AD31/'7 Sysselsatta (kvartal)'!AE31</f>
        <v>0.32172523961661342</v>
      </c>
      <c r="AF31" s="140">
        <f>'1 Utsläpp'!AE31/'7 Sysselsatta (kvartal)'!AF31</f>
        <v>0.29780219780219774</v>
      </c>
      <c r="AG31" s="140">
        <f>'1 Utsläpp'!AF31/'7 Sysselsatta (kvartal)'!AG31</f>
        <v>0.27551020408163263</v>
      </c>
      <c r="AH31" s="140">
        <f>'1 Utsläpp'!AG31/'7 Sysselsatta (kvartal)'!AH31</f>
        <v>0.29101796407185632</v>
      </c>
      <c r="AI31" s="140">
        <f>'1 Utsläpp'!AH31/'7 Sysselsatta (kvartal)'!AI31</f>
        <v>0.30182648401826478</v>
      </c>
      <c r="AJ31" s="140">
        <f>'1 Utsläpp'!AI31/'7 Sysselsatta (kvartal)'!AJ31</f>
        <v>0.29668769716088328</v>
      </c>
      <c r="AK31" s="140">
        <f>'1 Utsläpp'!AJ31/'7 Sysselsatta (kvartal)'!AK31</f>
        <v>0.2553125</v>
      </c>
      <c r="AL31" s="140">
        <f>'1 Utsläpp'!AK31/'7 Sysselsatta (kvartal)'!AL31</f>
        <v>0.27541229385307348</v>
      </c>
      <c r="AM31" s="140">
        <f>'1 Utsläpp'!AL31/'7 Sysselsatta (kvartal)'!AM31</f>
        <v>0.29092307692307695</v>
      </c>
      <c r="AN31" s="140">
        <f>'1 Utsläpp'!AM31/'7 Sysselsatta (kvartal)'!AN31</f>
        <v>0.2681749622926094</v>
      </c>
      <c r="AO31" s="140">
        <f>'1 Utsläpp'!AN31/'7 Sysselsatta (kvartal)'!AO31</f>
        <v>0.23624260355029589</v>
      </c>
      <c r="AP31" s="140">
        <f>'1 Utsläpp'!AO31/'7 Sysselsatta (kvartal)'!AP31</f>
        <v>0.2760736196319018</v>
      </c>
      <c r="AQ31" s="140">
        <f>'1 Utsläpp'!AP31/'7 Sysselsatta (kvartal)'!AQ31</f>
        <v>0.27993874425727416</v>
      </c>
      <c r="AR31" s="140">
        <f>'1 Utsläpp'!AQ31/'7 Sysselsatta (kvartal)'!AR31</f>
        <v>0.26064318529862174</v>
      </c>
      <c r="AS31" s="140">
        <f>'1 Utsläpp'!AR31/'7 Sysselsatta (kvartal)'!AS31</f>
        <v>0.22352941176470587</v>
      </c>
      <c r="AT31" s="140">
        <f>'1 Utsläpp'!AS31/'7 Sysselsatta (kvartal)'!AT31</f>
        <v>0.26560121765601213</v>
      </c>
      <c r="AU31" s="140">
        <f>'1 Utsläpp'!AT31/'7 Sysselsatta (kvartal)'!AU31</f>
        <v>0.25907780979827089</v>
      </c>
      <c r="AV31" s="140">
        <f>'1 Utsläpp'!AU31/'7 Sysselsatta (kvartal)'!AV31</f>
        <v>0.24767616191904046</v>
      </c>
      <c r="AW31" s="140">
        <f>'1 Utsläpp'!AV31/'7 Sysselsatta (kvartal)'!AW31</f>
        <v>0.22462006079027355</v>
      </c>
      <c r="AX31" s="140">
        <f>'1 Utsläpp'!AW31/'7 Sysselsatta (kvartal)'!AX31</f>
        <v>0.25366218236173388</v>
      </c>
      <c r="AY31" s="140">
        <f>'1 Utsläpp'!AX31/'7 Sysselsatta (kvartal)'!AY31</f>
        <v>0.2597325408618128</v>
      </c>
      <c r="AZ31" s="140">
        <f>'1 Utsläpp'!AZ31/'7 Sysselsatta (kvartal)'!AZ31</f>
        <v>0.22037037037037038</v>
      </c>
      <c r="BA31" s="140">
        <f>'1 Utsläpp'!BA31/'7 Sysselsatta (kvartal)'!BA31</f>
        <v>0.22438650306748467</v>
      </c>
      <c r="BB31" s="140">
        <f>'1 Utsläpp'!BB31/'7 Sysselsatta (kvartal)'!BB31</f>
        <v>0.25062499999999999</v>
      </c>
      <c r="BC31" s="140">
        <f>'1 Utsläpp'!BC31/'7 Sysselsatta (kvartal)'!BC31</f>
        <v>0.22896764252696453</v>
      </c>
      <c r="BD31" s="140">
        <f>'1 Utsläpp'!BD31/'7 Sysselsatta (kvartal)'!BD31</f>
        <v>0.20284360189573461</v>
      </c>
      <c r="BE31" s="140">
        <f>'1 Utsläpp'!BE31/'7 Sysselsatta (kvartal)'!BE31</f>
        <v>0.23246153846153844</v>
      </c>
      <c r="BF31" s="140">
        <f>'1 Utsläpp'!BF31/'7 Sysselsatta (kvartal)'!BF31</f>
        <v>0.23935681470137829</v>
      </c>
      <c r="BG31" s="140">
        <f>'1 Utsläpp'!BG31/'7 Sysselsatta (kvartal)'!BG31</f>
        <v>0.21172932330827068</v>
      </c>
      <c r="BH31" s="140">
        <f>'1 Utsläpp'!BH31/'7 Sysselsatta (kvartal)'!BH31</f>
        <v>0.17942073170731709</v>
      </c>
      <c r="BI31" s="140">
        <f>'1 Utsläpp'!BI31/'7 Sysselsatta (kvartal)'!BI31</f>
        <v>0.185</v>
      </c>
      <c r="BJ31" s="140">
        <f>'1 Utsläpp'!BK31/'7 Sysselsatta (kvartal)'!BK31</f>
        <v>0.17844827586206899</v>
      </c>
      <c r="BK31" s="140">
        <f>'1 Utsläpp'!BL31/'7 Sysselsatta (kvartal)'!BL31</f>
        <v>0.16632200886262924</v>
      </c>
      <c r="BL31" s="140">
        <f>'1 Utsläpp'!BM31/'7 Sysselsatta (kvartal)'!BM31</f>
        <v>0.17735849056603772</v>
      </c>
      <c r="BM31" s="140">
        <f>'1 Utsläpp'!BN31/'7 Sysselsatta (kvartal)'!BN31</f>
        <v>0.18017621145374449</v>
      </c>
      <c r="BN31" s="140">
        <f>'1 Utsläpp'!BO31/'7 Sysselsatta (kvartal)'!BO31</f>
        <v>0.17126099706744866</v>
      </c>
      <c r="BO31" s="140">
        <f>'1 Utsläpp'!BP31/'7 Sysselsatta (kvartal)'!BP31</f>
        <v>0.20667678300455233</v>
      </c>
      <c r="BP31" s="140">
        <f>'1 Utsläpp'!BQ31/'7 Sysselsatta (kvartal)'!BQ31</f>
        <v>0.22108433734939756</v>
      </c>
      <c r="BQ31" s="140">
        <f>'1 Utsläpp'!BR31/'7 Sysselsatta (kvartal)'!BR31</f>
        <v>0.23009118541033435</v>
      </c>
      <c r="BR31" s="140">
        <f>'1 Utsläpp'!BS31/'7 Sysselsatta (kvartal)'!BS31</f>
        <v>0.20329835082458769</v>
      </c>
      <c r="BS31" s="140">
        <f>'1 Utsläpp'!BT31/'7 Sysselsatta (kvartal)'!BT31</f>
        <v>0.20390015600624029</v>
      </c>
      <c r="BT31" s="140">
        <f>'1 Utsläpp'!BU31/'7 Sysselsatta (kvartal)'!BU31</f>
        <v>0.21551459293394779</v>
      </c>
      <c r="BU31" s="140">
        <f>'1 Utsläpp'!BV31/'7 Sysselsatta (kvartal)'!BV31</f>
        <v>0.22114197530864199</v>
      </c>
      <c r="BV31" s="140">
        <f>'1 Utsläpp'!BW31/'7 Sysselsatta (kvartal)'!BW31</f>
        <v>0.20303951367781156</v>
      </c>
      <c r="BW31" s="232"/>
    </row>
    <row r="32" spans="1:75" s="16" customFormat="1" ht="15.75" customHeight="1" x14ac:dyDescent="0.3">
      <c r="A32"/>
      <c r="B32" s="131" t="s">
        <v>128</v>
      </c>
      <c r="C32" s="116" t="s">
        <v>46</v>
      </c>
      <c r="D32" s="140">
        <f>'1 Utsläpp'!D32/'7 Sysselsatta (kvartal)'!D32</f>
        <v>0.52290945076694706</v>
      </c>
      <c r="E32" s="140">
        <f>'1 Utsläpp'!E32/'7 Sysselsatta (kvartal)'!E32</f>
        <v>0.53942751615881812</v>
      </c>
      <c r="F32" s="140">
        <f>'1 Utsläpp'!F32/'7 Sysselsatta (kvartal)'!F32</f>
        <v>0.52089009990917357</v>
      </c>
      <c r="G32" s="140">
        <f>'1 Utsläpp'!G32/'7 Sysselsatta (kvartal)'!G32</f>
        <v>0.53399904897765094</v>
      </c>
      <c r="H32" s="140">
        <f>'1 Utsläpp'!H32/'7 Sysselsatta (kvartal)'!H32</f>
        <v>0.57672688629117963</v>
      </c>
      <c r="I32" s="140">
        <f>'1 Utsläpp'!I32/'7 Sysselsatta (kvartal)'!I32</f>
        <v>0.5772507260406583</v>
      </c>
      <c r="J32" s="140">
        <f>'1 Utsläpp'!J32/'7 Sysselsatta (kvartal)'!J32</f>
        <v>0.56541353383458637</v>
      </c>
      <c r="K32" s="140">
        <f>'1 Utsläpp'!K32/'7 Sysselsatta (kvartal)'!K32</f>
        <v>0.60272493573264785</v>
      </c>
      <c r="L32" s="140">
        <f>'1 Utsläpp'!L32/'7 Sysselsatta (kvartal)'!L32</f>
        <v>0.64718196457326882</v>
      </c>
      <c r="M32" s="140">
        <f>'1 Utsläpp'!M32/'7 Sysselsatta (kvartal)'!M32</f>
        <v>0.61043233082706772</v>
      </c>
      <c r="N32" s="140">
        <f>'1 Utsläpp'!N32/'7 Sysselsatta (kvartal)'!N32</f>
        <v>0.57380745880312223</v>
      </c>
      <c r="O32" s="140">
        <f>'1 Utsläpp'!N32/'7 Sysselsatta (kvartal)'!N32</f>
        <v>0.57380745880312223</v>
      </c>
      <c r="P32" s="140">
        <f>'1 Utsläpp'!O32/'7 Sysselsatta (kvartal)'!O32</f>
        <v>0.61222527472527477</v>
      </c>
      <c r="Q32" s="140">
        <f>'1 Utsläpp'!P32/'7 Sysselsatta (kvartal)'!Q32</f>
        <v>0.54546236559139782</v>
      </c>
      <c r="R32" s="140">
        <f>'1 Utsläpp'!Q32/'7 Sysselsatta (kvartal)'!R32</f>
        <v>0.55718332658842573</v>
      </c>
      <c r="S32" s="140">
        <f>'1 Utsläpp'!R32/'7 Sysselsatta (kvartal)'!S32</f>
        <v>0.59261485616144272</v>
      </c>
      <c r="T32" s="140">
        <f>'1 Utsläpp'!S32/'7 Sysselsatta (kvartal)'!T32</f>
        <v>0.61776346065347443</v>
      </c>
      <c r="U32" s="140">
        <f>'1 Utsläpp'!T32/'7 Sysselsatta (kvartal)'!U32</f>
        <v>0.52087029995775247</v>
      </c>
      <c r="V32" s="140">
        <f>'1 Utsläpp'!U32/'7 Sysselsatta (kvartal)'!V32</f>
        <v>0.51296518607442976</v>
      </c>
      <c r="W32" s="140">
        <f>'1 Utsläpp'!V32/'7 Sysselsatta (kvartal)'!W32</f>
        <v>0.54784831700042613</v>
      </c>
      <c r="X32" s="140">
        <f>'1 Utsläpp'!W32/'7 Sysselsatta (kvartal)'!X32</f>
        <v>0.57880704925440574</v>
      </c>
      <c r="Y32" s="140">
        <f>'1 Utsläpp'!X32/'7 Sysselsatta (kvartal)'!Y32</f>
        <v>0.53956412405699916</v>
      </c>
      <c r="Z32" s="140">
        <f>'1 Utsläpp'!Y32/'7 Sysselsatta (kvartal)'!Z32</f>
        <v>0.54903657097915848</v>
      </c>
      <c r="AA32" s="140">
        <f>'1 Utsläpp'!Z32/'7 Sysselsatta (kvartal)'!AA32</f>
        <v>0.5919763513513514</v>
      </c>
      <c r="AB32" s="140">
        <f>'1 Utsläpp'!AA32/'7 Sysselsatta (kvartal)'!AB32</f>
        <v>0.59942452412571934</v>
      </c>
      <c r="AC32" s="140">
        <f>'1 Utsläpp'!AB32/'7 Sysselsatta (kvartal)'!AC32</f>
        <v>0.46102183765966215</v>
      </c>
      <c r="AD32" s="140">
        <f>'1 Utsläpp'!AC32/'7 Sysselsatta (kvartal)'!AD32</f>
        <v>0.47407120743034059</v>
      </c>
      <c r="AE32" s="140">
        <f>'1 Utsläpp'!AD32/'7 Sysselsatta (kvartal)'!AE32</f>
        <v>0.50303030303030305</v>
      </c>
      <c r="AF32" s="140">
        <f>'1 Utsläpp'!AE32/'7 Sysselsatta (kvartal)'!AF32</f>
        <v>0.50819397993311044</v>
      </c>
      <c r="AG32" s="140">
        <f>'1 Utsläpp'!AF32/'7 Sysselsatta (kvartal)'!AG32</f>
        <v>0.46074396517609817</v>
      </c>
      <c r="AH32" s="140">
        <f>'1 Utsläpp'!AG32/'7 Sysselsatta (kvartal)'!AH32</f>
        <v>0.45747252747252748</v>
      </c>
      <c r="AI32" s="140">
        <f>'1 Utsläpp'!AH32/'7 Sysselsatta (kvartal)'!AI32</f>
        <v>0.48735812133072404</v>
      </c>
      <c r="AJ32" s="140">
        <f>'1 Utsläpp'!AI32/'7 Sysselsatta (kvartal)'!AJ32</f>
        <v>0.48953396524486575</v>
      </c>
      <c r="AK32" s="140">
        <f>'1 Utsläpp'!AJ32/'7 Sysselsatta (kvartal)'!AK32</f>
        <v>0.42513534416086618</v>
      </c>
      <c r="AL32" s="140">
        <f>'1 Utsläpp'!AK32/'7 Sysselsatta (kvartal)'!AL32</f>
        <v>0.43178101670814073</v>
      </c>
      <c r="AM32" s="140">
        <f>'1 Utsläpp'!AL32/'7 Sysselsatta (kvartal)'!AM32</f>
        <v>0.44581687612208259</v>
      </c>
      <c r="AN32" s="140">
        <f>'1 Utsläpp'!AM32/'7 Sysselsatta (kvartal)'!AN32</f>
        <v>0.46666666666666662</v>
      </c>
      <c r="AO32" s="140">
        <f>'1 Utsläpp'!AN32/'7 Sysselsatta (kvartal)'!AO32</f>
        <v>0.40500367917586461</v>
      </c>
      <c r="AP32" s="140">
        <f>'1 Utsläpp'!AO32/'7 Sysselsatta (kvartal)'!AP32</f>
        <v>0.41745867768595046</v>
      </c>
      <c r="AQ32" s="140">
        <f>'1 Utsläpp'!AP32/'7 Sysselsatta (kvartal)'!AQ32</f>
        <v>0.42875793930839806</v>
      </c>
      <c r="AR32" s="140">
        <f>'1 Utsläpp'!AQ32/'7 Sysselsatta (kvartal)'!AR32</f>
        <v>0.43332103321033211</v>
      </c>
      <c r="AS32" s="140">
        <f>'1 Utsläpp'!AR32/'7 Sysselsatta (kvartal)'!AS32</f>
        <v>0.39403197158081704</v>
      </c>
      <c r="AT32" s="140">
        <f>'1 Utsläpp'!AS32/'7 Sysselsatta (kvartal)'!AT32</f>
        <v>0.42033388981636061</v>
      </c>
      <c r="AU32" s="140">
        <f>'1 Utsläpp'!AT32/'7 Sysselsatta (kvartal)'!AU32</f>
        <v>0.44628851540616243</v>
      </c>
      <c r="AV32" s="140">
        <f>'1 Utsläpp'!AU32/'7 Sysselsatta (kvartal)'!AV32</f>
        <v>0.43635375135918814</v>
      </c>
      <c r="AW32" s="140">
        <f>'1 Utsläpp'!AV32/'7 Sysselsatta (kvartal)'!AW32</f>
        <v>0.39777003484320556</v>
      </c>
      <c r="AX32" s="140">
        <f>'1 Utsläpp'!AW32/'7 Sysselsatta (kvartal)'!AX32</f>
        <v>0.43988458927359131</v>
      </c>
      <c r="AY32" s="140">
        <f>'1 Utsläpp'!AX32/'7 Sysselsatta (kvartal)'!AY32</f>
        <v>0.45712295367467781</v>
      </c>
      <c r="AZ32" s="140">
        <f>'1 Utsläpp'!AZ32/'7 Sysselsatta (kvartal)'!AZ32</f>
        <v>0.4181148748159057</v>
      </c>
      <c r="BA32" s="140">
        <f>'1 Utsläpp'!BA32/'7 Sysselsatta (kvartal)'!BA32</f>
        <v>0.42831527829660065</v>
      </c>
      <c r="BB32" s="140">
        <f>'1 Utsläpp'!BB32/'7 Sysselsatta (kvartal)'!BB32</f>
        <v>0.45845752608047691</v>
      </c>
      <c r="BC32" s="140">
        <f>'1 Utsläpp'!BC32/'7 Sysselsatta (kvartal)'!BC32</f>
        <v>0.45184210526315788</v>
      </c>
      <c r="BD32" s="140">
        <f>'1 Utsläpp'!BD32/'7 Sysselsatta (kvartal)'!BD32</f>
        <v>0.41822001527883879</v>
      </c>
      <c r="BE32" s="140">
        <f>'1 Utsläpp'!BE32/'7 Sysselsatta (kvartal)'!BE32</f>
        <v>0.46588407923697722</v>
      </c>
      <c r="BF32" s="140">
        <f>'1 Utsläpp'!BF32/'7 Sysselsatta (kvartal)'!BF32</f>
        <v>0.4433471933471933</v>
      </c>
      <c r="BG32" s="140">
        <f>'1 Utsläpp'!BG32/'7 Sysselsatta (kvartal)'!BG32</f>
        <v>0.41291218326969797</v>
      </c>
      <c r="BH32" s="140">
        <f>'1 Utsläpp'!BH32/'7 Sysselsatta (kvartal)'!BH32</f>
        <v>0.38064290705800141</v>
      </c>
      <c r="BI32" s="140">
        <f>'1 Utsläpp'!BI32/'7 Sysselsatta (kvartal)'!BI32</f>
        <v>0.38020236087689713</v>
      </c>
      <c r="BJ32" s="140">
        <f>'1 Utsläpp'!BK32/'7 Sysselsatta (kvartal)'!BK32</f>
        <v>0.36883751221100614</v>
      </c>
      <c r="BK32" s="140">
        <f>'1 Utsläpp'!BL32/'7 Sysselsatta (kvartal)'!BL32</f>
        <v>0.36041807147673632</v>
      </c>
      <c r="BL32" s="140">
        <f>'1 Utsläpp'!BM32/'7 Sysselsatta (kvartal)'!BM32</f>
        <v>0.37681592039800993</v>
      </c>
      <c r="BM32" s="140">
        <f>'1 Utsläpp'!BN32/'7 Sysselsatta (kvartal)'!BN32</f>
        <v>0.3630009618467458</v>
      </c>
      <c r="BN32" s="140">
        <f>'1 Utsläpp'!BO32/'7 Sysselsatta (kvartal)'!BO32</f>
        <v>0.36700860357379217</v>
      </c>
      <c r="BO32" s="140">
        <f>'1 Utsläpp'!BP32/'7 Sysselsatta (kvartal)'!BP32</f>
        <v>0.4616780821917808</v>
      </c>
      <c r="BP32" s="140">
        <f>'1 Utsläpp'!BQ32/'7 Sysselsatta (kvartal)'!BQ32</f>
        <v>0.48589786946229291</v>
      </c>
      <c r="BQ32" s="140">
        <f>'1 Utsläpp'!BR32/'7 Sysselsatta (kvartal)'!BR32</f>
        <v>0.4837071240105541</v>
      </c>
      <c r="BR32" s="140">
        <f>'1 Utsläpp'!BS32/'7 Sysselsatta (kvartal)'!BS32</f>
        <v>0.45931389365351627</v>
      </c>
      <c r="BS32" s="140">
        <f>'1 Utsläpp'!BT32/'7 Sysselsatta (kvartal)'!BT32</f>
        <v>0.45437477860432168</v>
      </c>
      <c r="BT32" s="140">
        <f>'1 Utsläpp'!BU32/'7 Sysselsatta (kvartal)'!BU32</f>
        <v>0.47102449120386347</v>
      </c>
      <c r="BU32" s="140">
        <f>'1 Utsläpp'!BV32/'7 Sysselsatta (kvartal)'!BV32</f>
        <v>0.45824468085106385</v>
      </c>
      <c r="BV32" s="140">
        <f>'1 Utsläpp'!BW32/'7 Sysselsatta (kvartal)'!BW32</f>
        <v>0.44390906006107905</v>
      </c>
      <c r="BW32" s="232"/>
    </row>
    <row r="33" spans="1:75" s="16" customFormat="1" ht="15.75" customHeight="1" x14ac:dyDescent="0.3">
      <c r="A33"/>
      <c r="B33" s="131" t="s">
        <v>129</v>
      </c>
      <c r="C33" s="116" t="s">
        <v>16</v>
      </c>
      <c r="D33" s="140">
        <f>'1 Utsläpp'!D33/'7 Sysselsatta (kvartal)'!D33</f>
        <v>0.30928961748633882</v>
      </c>
      <c r="E33" s="140">
        <f>'1 Utsläpp'!E33/'7 Sysselsatta (kvartal)'!E33</f>
        <v>0.33315118397085608</v>
      </c>
      <c r="F33" s="140">
        <f>'1 Utsläpp'!F33/'7 Sysselsatta (kvartal)'!F33</f>
        <v>0.31051724137931036</v>
      </c>
      <c r="G33" s="140">
        <f>'1 Utsläpp'!G33/'7 Sysselsatta (kvartal)'!G33</f>
        <v>0.28870431893687704</v>
      </c>
      <c r="H33" s="140">
        <f>'1 Utsläpp'!H33/'7 Sysselsatta (kvartal)'!H33</f>
        <v>0.28703071672354946</v>
      </c>
      <c r="I33" s="140">
        <f>'1 Utsläpp'!I33/'7 Sysselsatta (kvartal)'!I33</f>
        <v>0.30871021775544388</v>
      </c>
      <c r="J33" s="140">
        <f>'1 Utsläpp'!J33/'7 Sysselsatta (kvartal)'!J33</f>
        <v>0.29634920634920636</v>
      </c>
      <c r="K33" s="140">
        <f>'1 Utsläpp'!K33/'7 Sysselsatta (kvartal)'!K33</f>
        <v>0.27352496217851741</v>
      </c>
      <c r="L33" s="140">
        <f>'1 Utsläpp'!L33/'7 Sysselsatta (kvartal)'!L33</f>
        <v>0.28813008130081297</v>
      </c>
      <c r="M33" s="140">
        <f>'1 Utsläpp'!M33/'7 Sysselsatta (kvartal)'!M33</f>
        <v>0.30032467532467533</v>
      </c>
      <c r="N33" s="140">
        <f>'1 Utsläpp'!N33/'7 Sysselsatta (kvartal)'!N33</f>
        <v>0.28673780487804879</v>
      </c>
      <c r="O33" s="140">
        <f>'1 Utsläpp'!N33/'7 Sysselsatta (kvartal)'!N33</f>
        <v>0.28673780487804879</v>
      </c>
      <c r="P33" s="140">
        <f>'1 Utsläpp'!O33/'7 Sysselsatta (kvartal)'!O33</f>
        <v>0.27206303724928366</v>
      </c>
      <c r="Q33" s="140">
        <f>'1 Utsläpp'!P33/'7 Sysselsatta (kvartal)'!Q33</f>
        <v>0.24827089337175792</v>
      </c>
      <c r="R33" s="140">
        <f>'1 Utsläpp'!Q33/'7 Sysselsatta (kvartal)'!R33</f>
        <v>0.25600000000000001</v>
      </c>
      <c r="S33" s="140">
        <f>'1 Utsläpp'!R33/'7 Sysselsatta (kvartal)'!S33</f>
        <v>0.25572413793103449</v>
      </c>
      <c r="T33" s="140">
        <f>'1 Utsläpp'!S33/'7 Sysselsatta (kvartal)'!T33</f>
        <v>0.2531700288184438</v>
      </c>
      <c r="U33" s="140">
        <f>'1 Utsläpp'!T33/'7 Sysselsatta (kvartal)'!U33</f>
        <v>0.2237127371273713</v>
      </c>
      <c r="V33" s="140">
        <f>'1 Utsläpp'!U33/'7 Sysselsatta (kvartal)'!V33</f>
        <v>0.23001328021248341</v>
      </c>
      <c r="W33" s="140">
        <f>'1 Utsläpp'!V33/'7 Sysselsatta (kvartal)'!W33</f>
        <v>0.22346938775510203</v>
      </c>
      <c r="X33" s="140">
        <f>'1 Utsläpp'!W33/'7 Sysselsatta (kvartal)'!X33</f>
        <v>0.2383216783216783</v>
      </c>
      <c r="Y33" s="140">
        <f>'1 Utsläpp'!X33/'7 Sysselsatta (kvartal)'!Y33</f>
        <v>0.21560000000000001</v>
      </c>
      <c r="Z33" s="140">
        <f>'1 Utsläpp'!Y33/'7 Sysselsatta (kvartal)'!Z33</f>
        <v>0.22703751617076329</v>
      </c>
      <c r="AA33" s="140">
        <f>'1 Utsläpp'!Z33/'7 Sysselsatta (kvartal)'!AA33</f>
        <v>0.22554002541296062</v>
      </c>
      <c r="AB33" s="140">
        <f>'1 Utsläpp'!AA33/'7 Sysselsatta (kvartal)'!AB33</f>
        <v>0.23245125348189419</v>
      </c>
      <c r="AC33" s="140">
        <f>'1 Utsläpp'!AB33/'7 Sysselsatta (kvartal)'!AC33</f>
        <v>0.20482398956975228</v>
      </c>
      <c r="AD33" s="140">
        <f>'1 Utsläpp'!AC33/'7 Sysselsatta (kvartal)'!AD33</f>
        <v>0.21473158551810237</v>
      </c>
      <c r="AE33" s="140">
        <f>'1 Utsläpp'!AD33/'7 Sysselsatta (kvartal)'!AE33</f>
        <v>0.20816326530612245</v>
      </c>
      <c r="AF33" s="140">
        <f>'1 Utsläpp'!AE33/'7 Sysselsatta (kvartal)'!AF33</f>
        <v>0.21278772378516625</v>
      </c>
      <c r="AG33" s="140">
        <f>'1 Utsläpp'!AF33/'7 Sysselsatta (kvartal)'!AG33</f>
        <v>0.18562653562653561</v>
      </c>
      <c r="AH33" s="140">
        <f>'1 Utsläpp'!AG33/'7 Sysselsatta (kvartal)'!AH33</f>
        <v>0.20619578686493184</v>
      </c>
      <c r="AI33" s="140">
        <f>'1 Utsläpp'!AH33/'7 Sysselsatta (kvartal)'!AI33</f>
        <v>0.20263788968824936</v>
      </c>
      <c r="AJ33" s="140">
        <f>'1 Utsläpp'!AI33/'7 Sysselsatta (kvartal)'!AJ33</f>
        <v>0.18990610328638496</v>
      </c>
      <c r="AK33" s="140">
        <f>'1 Utsläpp'!AJ33/'7 Sysselsatta (kvartal)'!AK33</f>
        <v>0.15895096921322691</v>
      </c>
      <c r="AL33" s="140">
        <f>'1 Utsläpp'!AK33/'7 Sysselsatta (kvartal)'!AL33</f>
        <v>0.17435897435897435</v>
      </c>
      <c r="AM33" s="140">
        <f>'1 Utsläpp'!AL33/'7 Sysselsatta (kvartal)'!AM33</f>
        <v>0.17319698600645855</v>
      </c>
      <c r="AN33" s="140">
        <f>'1 Utsläpp'!AM33/'7 Sysselsatta (kvartal)'!AN33</f>
        <v>0.1784290738569754</v>
      </c>
      <c r="AO33" s="140">
        <f>'1 Utsläpp'!AN33/'7 Sysselsatta (kvartal)'!AO33</f>
        <v>0.15647727272727271</v>
      </c>
      <c r="AP33" s="140">
        <f>'1 Utsläpp'!AO33/'7 Sysselsatta (kvartal)'!AP33</f>
        <v>0.17553793884484711</v>
      </c>
      <c r="AQ33" s="140">
        <f>'1 Utsläpp'!AP33/'7 Sysselsatta (kvartal)'!AQ33</f>
        <v>0.17236842105263159</v>
      </c>
      <c r="AR33" s="140">
        <f>'1 Utsläpp'!AQ33/'7 Sysselsatta (kvartal)'!AR33</f>
        <v>0.16580135440180588</v>
      </c>
      <c r="AS33" s="140">
        <f>'1 Utsläpp'!AR33/'7 Sysselsatta (kvartal)'!AS33</f>
        <v>0.14757174392935982</v>
      </c>
      <c r="AT33" s="140">
        <f>'1 Utsläpp'!AS33/'7 Sysselsatta (kvartal)'!AT33</f>
        <v>0.16931567328918323</v>
      </c>
      <c r="AU33" s="140">
        <f>'1 Utsläpp'!AT33/'7 Sysselsatta (kvartal)'!AU33</f>
        <v>0.17428256070640177</v>
      </c>
      <c r="AV33" s="140">
        <f>'1 Utsläpp'!AU33/'7 Sysselsatta (kvartal)'!AV33</f>
        <v>0.16289237668161433</v>
      </c>
      <c r="AW33" s="140">
        <f>'1 Utsläpp'!AV33/'7 Sysselsatta (kvartal)'!AW33</f>
        <v>0.14730473047304729</v>
      </c>
      <c r="AX33" s="140">
        <f>'1 Utsläpp'!AW33/'7 Sysselsatta (kvartal)'!AX33</f>
        <v>0.17211646136618142</v>
      </c>
      <c r="AY33" s="140">
        <f>'1 Utsläpp'!AX33/'7 Sysselsatta (kvartal)'!AY33</f>
        <v>0.17327491785323113</v>
      </c>
      <c r="AZ33" s="140">
        <f>'1 Utsläpp'!AZ33/'7 Sysselsatta (kvartal)'!AZ33</f>
        <v>0.14096774193548386</v>
      </c>
      <c r="BA33" s="140">
        <f>'1 Utsläpp'!BA33/'7 Sysselsatta (kvartal)'!BA33</f>
        <v>0.14514038876889848</v>
      </c>
      <c r="BB33" s="140">
        <f>'1 Utsläpp'!BB33/'7 Sysselsatta (kvartal)'!BB33</f>
        <v>0.16377777777777777</v>
      </c>
      <c r="BC33" s="140">
        <f>'1 Utsläpp'!BC33/'7 Sysselsatta (kvartal)'!BC33</f>
        <v>0.1434279705573081</v>
      </c>
      <c r="BD33" s="140">
        <f>'1 Utsläpp'!BD33/'7 Sysselsatta (kvartal)'!BD33</f>
        <v>0.12875264270613107</v>
      </c>
      <c r="BE33" s="140">
        <f>'1 Utsläpp'!BE33/'7 Sysselsatta (kvartal)'!BE33</f>
        <v>0.14681069958847737</v>
      </c>
      <c r="BF33" s="140">
        <f>'1 Utsläpp'!BF33/'7 Sysselsatta (kvartal)'!BF33</f>
        <v>0.157173219978746</v>
      </c>
      <c r="BG33" s="140">
        <f>'1 Utsläpp'!BG33/'7 Sysselsatta (kvartal)'!BG33</f>
        <v>0.13598369011213049</v>
      </c>
      <c r="BH33" s="140">
        <f>'1 Utsläpp'!BH33/'7 Sysselsatta (kvartal)'!BH33</f>
        <v>0.11736465781409601</v>
      </c>
      <c r="BI33" s="140">
        <f>'1 Utsläpp'!BI33/'7 Sysselsatta (kvartal)'!BI33</f>
        <v>0.12301507537688443</v>
      </c>
      <c r="BJ33" s="140">
        <f>'1 Utsläpp'!BK33/'7 Sysselsatta (kvartal)'!BK33</f>
        <v>0.1214859437751004</v>
      </c>
      <c r="BK33" s="140">
        <f>'1 Utsläpp'!BL33/'7 Sysselsatta (kvartal)'!BL33</f>
        <v>0.11199596774193547</v>
      </c>
      <c r="BL33" s="140">
        <f>'1 Utsläpp'!BM33/'7 Sysselsatta (kvartal)'!BM33</f>
        <v>0.11988071570576542</v>
      </c>
      <c r="BM33" s="140">
        <f>'1 Utsläpp'!BN33/'7 Sysselsatta (kvartal)'!BN33</f>
        <v>0.12588357588357588</v>
      </c>
      <c r="BN33" s="140">
        <f>'1 Utsläpp'!BO33/'7 Sysselsatta (kvartal)'!BO33</f>
        <v>0.11554663991975928</v>
      </c>
      <c r="BO33" s="140">
        <f>'1 Utsläpp'!BP33/'7 Sysselsatta (kvartal)'!BP33</f>
        <v>0.13471659919028342</v>
      </c>
      <c r="BP33" s="140">
        <f>'1 Utsläpp'!BQ33/'7 Sysselsatta (kvartal)'!BQ33</f>
        <v>0.143313373253493</v>
      </c>
      <c r="BQ33" s="140">
        <f>'1 Utsläpp'!BR33/'7 Sysselsatta (kvartal)'!BR33</f>
        <v>0.15512552301255231</v>
      </c>
      <c r="BR33" s="140">
        <f>'1 Utsläpp'!BS33/'7 Sysselsatta (kvartal)'!BS33</f>
        <v>0.13383838383838384</v>
      </c>
      <c r="BS33" s="140">
        <f>'1 Utsläpp'!BT33/'7 Sysselsatta (kvartal)'!BT33</f>
        <v>0.13064351378958119</v>
      </c>
      <c r="BT33" s="140">
        <f>'1 Utsläpp'!BU33/'7 Sysselsatta (kvartal)'!BU33</f>
        <v>0.13878787878787879</v>
      </c>
      <c r="BU33" s="140">
        <f>'1 Utsläpp'!BV33/'7 Sysselsatta (kvartal)'!BV33</f>
        <v>0.14867724867724869</v>
      </c>
      <c r="BV33" s="140">
        <f>'1 Utsläpp'!BW33/'7 Sysselsatta (kvartal)'!BW33</f>
        <v>0.13374233128834356</v>
      </c>
      <c r="BW33" s="232"/>
    </row>
    <row r="34" spans="1:75" s="16" customFormat="1" ht="15.75" customHeight="1" x14ac:dyDescent="0.3">
      <c r="A34"/>
      <c r="B34" s="131" t="s">
        <v>130</v>
      </c>
      <c r="C34" s="116" t="s">
        <v>17</v>
      </c>
      <c r="D34" s="140">
        <f>'1 Utsläpp'!D34/'7 Sysselsatta (kvartal)'!D34</f>
        <v>0.6311708860759494</v>
      </c>
      <c r="E34" s="140">
        <f>'1 Utsläpp'!E34/'7 Sysselsatta (kvartal)'!E34</f>
        <v>0.71357388316151205</v>
      </c>
      <c r="F34" s="140">
        <f>'1 Utsläpp'!F34/'7 Sysselsatta (kvartal)'!F34</f>
        <v>0.689569536423841</v>
      </c>
      <c r="G34" s="140">
        <f>'1 Utsläpp'!G34/'7 Sysselsatta (kvartal)'!G34</f>
        <v>0.69199318568994883</v>
      </c>
      <c r="H34" s="140">
        <f>'1 Utsläpp'!H34/'7 Sysselsatta (kvartal)'!H34</f>
        <v>0.5880191693290735</v>
      </c>
      <c r="I34" s="140">
        <f>'1 Utsläpp'!I34/'7 Sysselsatta (kvartal)'!I34</f>
        <v>0.65493197278911564</v>
      </c>
      <c r="J34" s="140">
        <f>'1 Utsläpp'!J34/'7 Sysselsatta (kvartal)'!J34</f>
        <v>0.63809523809523805</v>
      </c>
      <c r="K34" s="140">
        <f>'1 Utsläpp'!K34/'7 Sysselsatta (kvartal)'!K34</f>
        <v>0.62132231404958682</v>
      </c>
      <c r="L34" s="140">
        <f>'1 Utsläpp'!L34/'7 Sysselsatta (kvartal)'!L34</f>
        <v>0.58885586924219913</v>
      </c>
      <c r="M34" s="140">
        <f>'1 Utsläpp'!M34/'7 Sysselsatta (kvartal)'!M34</f>
        <v>0.67392739273927393</v>
      </c>
      <c r="N34" s="140">
        <f>'1 Utsläpp'!N34/'7 Sysselsatta (kvartal)'!N34</f>
        <v>0.65402843601895733</v>
      </c>
      <c r="O34" s="140">
        <f>'1 Utsläpp'!N34/'7 Sysselsatta (kvartal)'!N34</f>
        <v>0.65402843601895733</v>
      </c>
      <c r="P34" s="140">
        <f>'1 Utsläpp'!O34/'7 Sysselsatta (kvartal)'!O34</f>
        <v>0.65039999999999998</v>
      </c>
      <c r="Q34" s="140">
        <f>'1 Utsläpp'!P34/'7 Sysselsatta (kvartal)'!Q34</f>
        <v>0.5331775700934579</v>
      </c>
      <c r="R34" s="140">
        <f>'1 Utsläpp'!Q34/'7 Sysselsatta (kvartal)'!R34</f>
        <v>0.54212121212121211</v>
      </c>
      <c r="S34" s="140">
        <f>'1 Utsläpp'!R34/'7 Sysselsatta (kvartal)'!S34</f>
        <v>0.55751937984496125</v>
      </c>
      <c r="T34" s="140">
        <f>'1 Utsläpp'!S34/'7 Sysselsatta (kvartal)'!T34</f>
        <v>0.56906710310965636</v>
      </c>
      <c r="U34" s="140">
        <f>'1 Utsläpp'!T34/'7 Sysselsatta (kvartal)'!U34</f>
        <v>0.59786856127886323</v>
      </c>
      <c r="V34" s="140">
        <f>'1 Utsläpp'!U34/'7 Sysselsatta (kvartal)'!V34</f>
        <v>0.60208695652173905</v>
      </c>
      <c r="W34" s="140">
        <f>'1 Utsläpp'!V34/'7 Sysselsatta (kvartal)'!W34</f>
        <v>0.607304347826087</v>
      </c>
      <c r="X34" s="140">
        <f>'1 Utsläpp'!W34/'7 Sysselsatta (kvartal)'!X34</f>
        <v>0.54814814814814816</v>
      </c>
      <c r="Y34" s="140">
        <f>'1 Utsläpp'!X34/'7 Sysselsatta (kvartal)'!Y34</f>
        <v>0.49278523489932885</v>
      </c>
      <c r="Z34" s="140">
        <f>'1 Utsläpp'!Y34/'7 Sysselsatta (kvartal)'!Z34</f>
        <v>0.52470187393526402</v>
      </c>
      <c r="AA34" s="140">
        <f>'1 Utsläpp'!Z34/'7 Sysselsatta (kvartal)'!AA34</f>
        <v>0.53637931034482755</v>
      </c>
      <c r="AB34" s="140">
        <f>'1 Utsläpp'!AA34/'7 Sysselsatta (kvartal)'!AB34</f>
        <v>0.4362973760932945</v>
      </c>
      <c r="AC34" s="140">
        <f>'1 Utsläpp'!AB34/'7 Sysselsatta (kvartal)'!AC34</f>
        <v>0.49869494290375205</v>
      </c>
      <c r="AD34" s="140">
        <f>'1 Utsläpp'!AC34/'7 Sysselsatta (kvartal)'!AD34</f>
        <v>0.50937996820349762</v>
      </c>
      <c r="AE34" s="140">
        <f>'1 Utsläpp'!AD34/'7 Sysselsatta (kvartal)'!AE34</f>
        <v>0.52402597402597406</v>
      </c>
      <c r="AF34" s="140">
        <f>'1 Utsläpp'!AE34/'7 Sysselsatta (kvartal)'!AF34</f>
        <v>0.45964912280701753</v>
      </c>
      <c r="AG34" s="140">
        <f>'1 Utsläpp'!AF34/'7 Sysselsatta (kvartal)'!AG34</f>
        <v>0.48638497652582158</v>
      </c>
      <c r="AH34" s="140">
        <f>'1 Utsläpp'!AG34/'7 Sysselsatta (kvartal)'!AH34</f>
        <v>0.48631578947368426</v>
      </c>
      <c r="AI34" s="140">
        <f>'1 Utsläpp'!AH34/'7 Sysselsatta (kvartal)'!AI34</f>
        <v>0.52009569377990428</v>
      </c>
      <c r="AJ34" s="140">
        <f>'1 Utsläpp'!AI34/'7 Sysselsatta (kvartal)'!AJ34</f>
        <v>0.46705710102489018</v>
      </c>
      <c r="AK34" s="140">
        <f>'1 Utsläpp'!AJ34/'7 Sysselsatta (kvartal)'!AK34</f>
        <v>0.41859070464767617</v>
      </c>
      <c r="AL34" s="140">
        <f>'1 Utsläpp'!AK34/'7 Sysselsatta (kvartal)'!AL34</f>
        <v>0.43215339233038352</v>
      </c>
      <c r="AM34" s="140">
        <f>'1 Utsläpp'!AL34/'7 Sysselsatta (kvartal)'!AM34</f>
        <v>0.46635220125786164</v>
      </c>
      <c r="AN34" s="140">
        <f>'1 Utsläpp'!AM34/'7 Sysselsatta (kvartal)'!AN34</f>
        <v>0.42145985401459857</v>
      </c>
      <c r="AO34" s="140">
        <f>'1 Utsläpp'!AN34/'7 Sysselsatta (kvartal)'!AO34</f>
        <v>0.52428571428571435</v>
      </c>
      <c r="AP34" s="140">
        <f>'1 Utsläpp'!AO34/'7 Sysselsatta (kvartal)'!AP34</f>
        <v>0.54428571428571426</v>
      </c>
      <c r="AQ34" s="140">
        <f>'1 Utsläpp'!AP34/'7 Sysselsatta (kvartal)'!AQ34</f>
        <v>0.5811836115326251</v>
      </c>
      <c r="AR34" s="140">
        <f>'1 Utsläpp'!AQ34/'7 Sysselsatta (kvartal)'!AR34</f>
        <v>0.50759837177747624</v>
      </c>
      <c r="AS34" s="140">
        <f>'1 Utsläpp'!AR34/'7 Sysselsatta (kvartal)'!AS34</f>
        <v>0.39731543624161075</v>
      </c>
      <c r="AT34" s="140">
        <f>'1 Utsläpp'!AS34/'7 Sysselsatta (kvartal)'!AT34</f>
        <v>0.43240611961057018</v>
      </c>
      <c r="AU34" s="140">
        <f>'1 Utsläpp'!AT34/'7 Sysselsatta (kvartal)'!AU34</f>
        <v>0.46845238095238095</v>
      </c>
      <c r="AV34" s="140">
        <f>'1 Utsläpp'!AU34/'7 Sysselsatta (kvartal)'!AV34</f>
        <v>0.42071823204419889</v>
      </c>
      <c r="AW34" s="140">
        <f>'1 Utsläpp'!AV34/'7 Sysselsatta (kvartal)'!AW34</f>
        <v>0.3792452830188679</v>
      </c>
      <c r="AX34" s="140">
        <f>'1 Utsläpp'!AW34/'7 Sysselsatta (kvartal)'!AX34</f>
        <v>0.3997297297297297</v>
      </c>
      <c r="AY34" s="140">
        <f>'1 Utsläpp'!AX34/'7 Sysselsatta (kvartal)'!AY34</f>
        <v>0.41381215469613258</v>
      </c>
      <c r="AZ34" s="140">
        <f>'1 Utsläpp'!AZ34/'7 Sysselsatta (kvartal)'!AZ34</f>
        <v>0.36256684491978614</v>
      </c>
      <c r="BA34" s="140">
        <f>'1 Utsläpp'!BA34/'7 Sysselsatta (kvartal)'!BA34</f>
        <v>0.36715817694369979</v>
      </c>
      <c r="BB34" s="140">
        <f>'1 Utsläpp'!BB34/'7 Sysselsatta (kvartal)'!BB34</f>
        <v>0.37739361702127655</v>
      </c>
      <c r="BC34" s="140">
        <f>'1 Utsläpp'!BC34/'7 Sysselsatta (kvartal)'!BC34</f>
        <v>0.36010498687664044</v>
      </c>
      <c r="BD34" s="140">
        <f>'1 Utsläpp'!BD34/'7 Sysselsatta (kvartal)'!BD34</f>
        <v>0.33072916666666669</v>
      </c>
      <c r="BE34" s="140">
        <f>'1 Utsläpp'!BE34/'7 Sysselsatta (kvartal)'!BE34</f>
        <v>0.33969658659924151</v>
      </c>
      <c r="BF34" s="140">
        <f>'1 Utsläpp'!BF34/'7 Sysselsatta (kvartal)'!BF34</f>
        <v>0.334516523867809</v>
      </c>
      <c r="BG34" s="140">
        <f>'1 Utsläpp'!BG34/'7 Sysselsatta (kvartal)'!BG34</f>
        <v>0.32290640394088665</v>
      </c>
      <c r="BH34" s="140">
        <f>'1 Utsläpp'!BH34/'7 Sysselsatta (kvartal)'!BH34</f>
        <v>0.29132029339853299</v>
      </c>
      <c r="BI34" s="140">
        <f>'1 Utsläpp'!BI34/'7 Sysselsatta (kvartal)'!BI34</f>
        <v>0.29853300733496335</v>
      </c>
      <c r="BJ34" s="140">
        <f>'1 Utsläpp'!BK34/'7 Sysselsatta (kvartal)'!BK34</f>
        <v>0.29489671931956257</v>
      </c>
      <c r="BK34" s="140">
        <f>'1 Utsläpp'!BL34/'7 Sysselsatta (kvartal)'!BL34</f>
        <v>0.27654921020656137</v>
      </c>
      <c r="BL34" s="140">
        <f>'1 Utsläpp'!BM34/'7 Sysselsatta (kvartal)'!BM34</f>
        <v>0.28161057692307689</v>
      </c>
      <c r="BM34" s="140">
        <f>'1 Utsläpp'!BN34/'7 Sysselsatta (kvartal)'!BN34</f>
        <v>0.27997616209773535</v>
      </c>
      <c r="BN34" s="140">
        <f>'1 Utsläpp'!BO34/'7 Sysselsatta (kvartal)'!BO34</f>
        <v>0.27449344457687724</v>
      </c>
      <c r="BO34" s="140">
        <f>'1 Utsläpp'!BP34/'7 Sysselsatta (kvartal)'!BP34</f>
        <v>0.27622461170848267</v>
      </c>
      <c r="BP34" s="140">
        <f>'1 Utsläpp'!BQ34/'7 Sysselsatta (kvartal)'!BQ34</f>
        <v>0.28357142857142859</v>
      </c>
      <c r="BQ34" s="140">
        <f>'1 Utsläpp'!BR34/'7 Sysselsatta (kvartal)'!BR34</f>
        <v>0.28613744075829378</v>
      </c>
      <c r="BR34" s="140">
        <f>'1 Utsläpp'!BS34/'7 Sysselsatta (kvartal)'!BS34</f>
        <v>0.27520858164481521</v>
      </c>
      <c r="BS34" s="140">
        <f>'1 Utsläpp'!BT34/'7 Sysselsatta (kvartal)'!BT34</f>
        <v>0.27472924187725634</v>
      </c>
      <c r="BT34" s="140">
        <f>'1 Utsläpp'!BU34/'7 Sysselsatta (kvartal)'!BU34</f>
        <v>0.28185096153846151</v>
      </c>
      <c r="BU34" s="140">
        <f>'1 Utsläpp'!BV34/'7 Sysselsatta (kvartal)'!BV34</f>
        <v>0.28417266187050355</v>
      </c>
      <c r="BV34" s="140">
        <f>'1 Utsläpp'!BW34/'7 Sysselsatta (kvartal)'!BW34</f>
        <v>0.27701564380264743</v>
      </c>
      <c r="BW34" s="232"/>
    </row>
    <row r="35" spans="1:75" s="16" customFormat="1" ht="15.75" customHeight="1" x14ac:dyDescent="0.3">
      <c r="A35"/>
      <c r="B35" s="131" t="s">
        <v>131</v>
      </c>
      <c r="C35" s="116" t="s">
        <v>18</v>
      </c>
      <c r="D35" s="140">
        <f>'1 Utsläpp'!D35/'7 Sysselsatta (kvartal)'!D35</f>
        <v>8.9726918075422629E-2</v>
      </c>
      <c r="E35" s="140">
        <f>'1 Utsläpp'!E35/'7 Sysselsatta (kvartal)'!E35</f>
        <v>9.1717417783191243E-2</v>
      </c>
      <c r="F35" s="140">
        <f>'1 Utsläpp'!F35/'7 Sysselsatta (kvartal)'!F35</f>
        <v>8.3705357142857151E-2</v>
      </c>
      <c r="G35" s="140">
        <f>'1 Utsläpp'!G35/'7 Sysselsatta (kvartal)'!G35</f>
        <v>8.2339707536557935E-2</v>
      </c>
      <c r="H35" s="140">
        <f>'1 Utsläpp'!H35/'7 Sysselsatta (kvartal)'!H35</f>
        <v>8.6407766990291263E-2</v>
      </c>
      <c r="I35" s="140">
        <f>'1 Utsläpp'!I35/'7 Sysselsatta (kvartal)'!I35</f>
        <v>8.7813211845102504E-2</v>
      </c>
      <c r="J35" s="140">
        <f>'1 Utsläpp'!J35/'7 Sysselsatta (kvartal)'!J35</f>
        <v>8.1666666666666665E-2</v>
      </c>
      <c r="K35" s="140">
        <f>'1 Utsläpp'!K35/'7 Sysselsatta (kvartal)'!K35</f>
        <v>7.9162303664921468E-2</v>
      </c>
      <c r="L35" s="140">
        <f>'1 Utsläpp'!L35/'7 Sysselsatta (kvartal)'!L35</f>
        <v>8.7030716723549492E-2</v>
      </c>
      <c r="M35" s="140">
        <f>'1 Utsläpp'!M35/'7 Sysselsatta (kvartal)'!M35</f>
        <v>8.534759358288771E-2</v>
      </c>
      <c r="N35" s="140">
        <f>'1 Utsläpp'!N35/'7 Sysselsatta (kvartal)'!N35</f>
        <v>8.0961727183513243E-2</v>
      </c>
      <c r="O35" s="140">
        <f>'1 Utsläpp'!N35/'7 Sysselsatta (kvartal)'!N35</f>
        <v>8.0961727183513243E-2</v>
      </c>
      <c r="P35" s="140">
        <f>'1 Utsläpp'!O35/'7 Sysselsatta (kvartal)'!O35</f>
        <v>8.145240431795879E-2</v>
      </c>
      <c r="Q35" s="140">
        <f>'1 Utsläpp'!P35/'7 Sysselsatta (kvartal)'!Q35</f>
        <v>7.6414189837008623E-2</v>
      </c>
      <c r="R35" s="140">
        <f>'1 Utsläpp'!Q35/'7 Sysselsatta (kvartal)'!R35</f>
        <v>7.6186291739894552E-2</v>
      </c>
      <c r="S35" s="140">
        <f>'1 Utsläpp'!R35/'7 Sysselsatta (kvartal)'!S35</f>
        <v>7.7955555555555556E-2</v>
      </c>
      <c r="T35" s="140">
        <f>'1 Utsläpp'!S35/'7 Sysselsatta (kvartal)'!T35</f>
        <v>8.2768924302788843E-2</v>
      </c>
      <c r="U35" s="140">
        <f>'1 Utsläpp'!T35/'7 Sysselsatta (kvartal)'!U35</f>
        <v>7.1639042357274405E-2</v>
      </c>
      <c r="V35" s="140">
        <f>'1 Utsläpp'!U35/'7 Sysselsatta (kvartal)'!V35</f>
        <v>7.1842105263157888E-2</v>
      </c>
      <c r="W35" s="140">
        <f>'1 Utsläpp'!V35/'7 Sysselsatta (kvartal)'!W35</f>
        <v>7.2255834053586862E-2</v>
      </c>
      <c r="X35" s="140">
        <f>'1 Utsläpp'!W35/'7 Sysselsatta (kvartal)'!X35</f>
        <v>7.4883720930232558E-2</v>
      </c>
      <c r="Y35" s="140">
        <f>'1 Utsläpp'!X35/'7 Sysselsatta (kvartal)'!Y35</f>
        <v>6.6782608695652168E-2</v>
      </c>
      <c r="Z35" s="140">
        <f>'1 Utsläpp'!Y35/'7 Sysselsatta (kvartal)'!Z35</f>
        <v>6.9694467382328651E-2</v>
      </c>
      <c r="AA35" s="140">
        <f>'1 Utsläpp'!Z35/'7 Sysselsatta (kvartal)'!AA35</f>
        <v>6.8635275339185953E-2</v>
      </c>
      <c r="AB35" s="140">
        <f>'1 Utsläpp'!AA35/'7 Sysselsatta (kvartal)'!AB35</f>
        <v>6.9557675628794446E-2</v>
      </c>
      <c r="AC35" s="140">
        <f>'1 Utsläpp'!AB35/'7 Sysselsatta (kvartal)'!AC35</f>
        <v>6.1214574898785422E-2</v>
      </c>
      <c r="AD35" s="140">
        <f>'1 Utsläpp'!AC35/'7 Sysselsatta (kvartal)'!AD35</f>
        <v>6.3837920489296623E-2</v>
      </c>
      <c r="AE35" s="140">
        <f>'1 Utsläpp'!AD35/'7 Sysselsatta (kvartal)'!AE35</f>
        <v>6.3009636767976274E-2</v>
      </c>
      <c r="AF35" s="140">
        <f>'1 Utsläpp'!AE35/'7 Sysselsatta (kvartal)'!AF35</f>
        <v>6.5245374094931613E-2</v>
      </c>
      <c r="AG35" s="140">
        <f>'1 Utsläpp'!AF35/'7 Sysselsatta (kvartal)'!AG35</f>
        <v>6.1748633879781425E-2</v>
      </c>
      <c r="AH35" s="140">
        <f>'1 Utsläpp'!AG35/'7 Sysselsatta (kvartal)'!AH35</f>
        <v>6.2231759656652348E-2</v>
      </c>
      <c r="AI35" s="140">
        <f>'1 Utsläpp'!AH35/'7 Sysselsatta (kvartal)'!AI35</f>
        <v>6.4337700145560409E-2</v>
      </c>
      <c r="AJ35" s="140">
        <f>'1 Utsläpp'!AI35/'7 Sysselsatta (kvartal)'!AJ35</f>
        <v>5.7905544147843949E-2</v>
      </c>
      <c r="AK35" s="140">
        <f>'1 Utsläpp'!AJ35/'7 Sysselsatta (kvartal)'!AK35</f>
        <v>5.5828651685393256E-2</v>
      </c>
      <c r="AL35" s="140">
        <f>'1 Utsläpp'!AK35/'7 Sysselsatta (kvartal)'!AL35</f>
        <v>5.5548628428927681E-2</v>
      </c>
      <c r="AM35" s="140">
        <f>'1 Utsläpp'!AL35/'7 Sysselsatta (kvartal)'!AM35</f>
        <v>6.0462046204620465E-2</v>
      </c>
      <c r="AN35" s="140">
        <f>'1 Utsläpp'!AM35/'7 Sysselsatta (kvartal)'!AN35</f>
        <v>6.0912280701754383E-2</v>
      </c>
      <c r="AO35" s="140">
        <f>'1 Utsläpp'!AN35/'7 Sysselsatta (kvartal)'!AO35</f>
        <v>5.704647676161919E-2</v>
      </c>
      <c r="AP35" s="140">
        <f>'1 Utsläpp'!AO35/'7 Sysselsatta (kvartal)'!AP35</f>
        <v>5.7887610020311453E-2</v>
      </c>
      <c r="AQ35" s="140">
        <f>'1 Utsläpp'!AP35/'7 Sysselsatta (kvartal)'!AQ35</f>
        <v>6.1857142857142861E-2</v>
      </c>
      <c r="AR35" s="140">
        <f>'1 Utsläpp'!AQ35/'7 Sysselsatta (kvartal)'!AR35</f>
        <v>5.6942496493688634E-2</v>
      </c>
      <c r="AS35" s="140">
        <f>'1 Utsläpp'!AR35/'7 Sysselsatta (kvartal)'!AS35</f>
        <v>5.3223388305847073E-2</v>
      </c>
      <c r="AT35" s="140">
        <f>'1 Utsläpp'!AS35/'7 Sysselsatta (kvartal)'!AT35</f>
        <v>5.5753424657534252E-2</v>
      </c>
      <c r="AU35" s="140">
        <f>'1 Utsläpp'!AT35/'7 Sysselsatta (kvartal)'!AU35</f>
        <v>6.3130173062452971E-2</v>
      </c>
      <c r="AV35" s="140">
        <f>'1 Utsläpp'!AU35/'7 Sysselsatta (kvartal)'!AV35</f>
        <v>5.920245398773006E-2</v>
      </c>
      <c r="AW35" s="140">
        <f>'1 Utsläpp'!AV35/'7 Sysselsatta (kvartal)'!AW35</f>
        <v>5.1519875292283711E-2</v>
      </c>
      <c r="AX35" s="140">
        <f>'1 Utsläpp'!AW35/'7 Sysselsatta (kvartal)'!AX35</f>
        <v>5.5112400290065262E-2</v>
      </c>
      <c r="AY35" s="140">
        <f>'1 Utsläpp'!AX35/'7 Sysselsatta (kvartal)'!AY35</f>
        <v>6.0510046367851622E-2</v>
      </c>
      <c r="AZ35" s="140">
        <f>'1 Utsläpp'!AZ35/'7 Sysselsatta (kvartal)'!AZ35</f>
        <v>4.980901451489686E-2</v>
      </c>
      <c r="BA35" s="140">
        <f>'1 Utsläpp'!BA35/'7 Sysselsatta (kvartal)'!BA35</f>
        <v>5.0415094339622636E-2</v>
      </c>
      <c r="BB35" s="140">
        <f>'1 Utsläpp'!BB35/'7 Sysselsatta (kvartal)'!BB35</f>
        <v>5.4283604135893643E-2</v>
      </c>
      <c r="BC35" s="140">
        <f>'1 Utsläpp'!BC35/'7 Sysselsatta (kvartal)'!BC35</f>
        <v>5.1758409785932713E-2</v>
      </c>
      <c r="BD35" s="140">
        <f>'1 Utsläpp'!BD35/'7 Sysselsatta (kvartal)'!BD35</f>
        <v>4.6456086286594762E-2</v>
      </c>
      <c r="BE35" s="140">
        <f>'1 Utsläpp'!BE35/'7 Sysselsatta (kvartal)'!BE35</f>
        <v>5.3717754172989372E-2</v>
      </c>
      <c r="BF35" s="140">
        <f>'1 Utsläpp'!BF35/'7 Sysselsatta (kvartal)'!BF35</f>
        <v>5.4071900220102713E-2</v>
      </c>
      <c r="BG35" s="140">
        <f>'1 Utsläpp'!BG35/'7 Sysselsatta (kvartal)'!BG35</f>
        <v>5.0227963525835868E-2</v>
      </c>
      <c r="BH35" s="140">
        <f>'1 Utsläpp'!BH35/'7 Sysselsatta (kvartal)'!BH35</f>
        <v>4.2966360856269113E-2</v>
      </c>
      <c r="BI35" s="140">
        <f>'1 Utsläpp'!BI35/'7 Sysselsatta (kvartal)'!BI35</f>
        <v>4.5966514459665146E-2</v>
      </c>
      <c r="BJ35" s="140">
        <f>'1 Utsläpp'!BK35/'7 Sysselsatta (kvartal)'!BK35</f>
        <v>4.5212765957446811E-2</v>
      </c>
      <c r="BK35" s="140">
        <f>'1 Utsläpp'!BL35/'7 Sysselsatta (kvartal)'!BL35</f>
        <v>4.3054489639293939E-2</v>
      </c>
      <c r="BL35" s="140">
        <f>'1 Utsläpp'!BM35/'7 Sysselsatta (kvartal)'!BM35</f>
        <v>4.6545178435839031E-2</v>
      </c>
      <c r="BM35" s="140">
        <f>'1 Utsläpp'!BN35/'7 Sysselsatta (kvartal)'!BN35</f>
        <v>4.5602365114560235E-2</v>
      </c>
      <c r="BN35" s="140">
        <f>'1 Utsläpp'!BO35/'7 Sysselsatta (kvartal)'!BO35</f>
        <v>4.4124336618650492E-2</v>
      </c>
      <c r="BO35" s="140">
        <f>'1 Utsläpp'!BP35/'7 Sysselsatta (kvartal)'!BP35</f>
        <v>5.1637471439451632E-2</v>
      </c>
      <c r="BP35" s="140">
        <f>'1 Utsläpp'!BQ35/'7 Sysselsatta (kvartal)'!BQ35</f>
        <v>5.5180180180180186E-2</v>
      </c>
      <c r="BQ35" s="140">
        <f>'1 Utsläpp'!BR35/'7 Sysselsatta (kvartal)'!BR35</f>
        <v>5.557986870897156E-2</v>
      </c>
      <c r="BR35" s="140">
        <f>'1 Utsläpp'!BS35/'7 Sysselsatta (kvartal)'!BS35</f>
        <v>5.0751879699248117E-2</v>
      </c>
      <c r="BS35" s="140">
        <f>'1 Utsläpp'!BT35/'7 Sysselsatta (kvartal)'!BT35</f>
        <v>4.9246987951807222E-2</v>
      </c>
      <c r="BT35" s="140">
        <f>'1 Utsläpp'!BU35/'7 Sysselsatta (kvartal)'!BU35</f>
        <v>5.2455357142857137E-2</v>
      </c>
      <c r="BU35" s="140">
        <f>'1 Utsläpp'!BV35/'7 Sysselsatta (kvartal)'!BV35</f>
        <v>5.2578068264342782E-2</v>
      </c>
      <c r="BV35" s="140">
        <f>'1 Utsläpp'!BW35/'7 Sysselsatta (kvartal)'!BW35</f>
        <v>4.9925373134328363E-2</v>
      </c>
      <c r="BW35" s="232"/>
    </row>
    <row r="36" spans="1:75" s="16" customFormat="1" ht="15.75" customHeight="1" x14ac:dyDescent="0.3">
      <c r="A36"/>
      <c r="B36" s="131" t="s">
        <v>132</v>
      </c>
      <c r="C36" s="116" t="s">
        <v>19</v>
      </c>
      <c r="D36" s="140">
        <f>'1 Utsläpp'!D36/'7 Sysselsatta (kvartal)'!D36</f>
        <v>0.81888111888111892</v>
      </c>
      <c r="E36" s="140">
        <f>'1 Utsläpp'!E36/'7 Sysselsatta (kvartal)'!E36</f>
        <v>0.85651214128035325</v>
      </c>
      <c r="F36" s="140">
        <f>'1 Utsläpp'!F36/'7 Sysselsatta (kvartal)'!F36</f>
        <v>0.74163424124513611</v>
      </c>
      <c r="G36" s="140">
        <f>'1 Utsläpp'!G36/'7 Sysselsatta (kvartal)'!G36</f>
        <v>0.79870689655172422</v>
      </c>
      <c r="H36" s="140">
        <f>'1 Utsläpp'!H36/'7 Sysselsatta (kvartal)'!H36</f>
        <v>0.82061611374407584</v>
      </c>
      <c r="I36" s="140">
        <f>'1 Utsläpp'!I36/'7 Sysselsatta (kvartal)'!I36</f>
        <v>0.83925438596491231</v>
      </c>
      <c r="J36" s="140">
        <f>'1 Utsläpp'!J36/'7 Sysselsatta (kvartal)'!J36</f>
        <v>0.7584313725490196</v>
      </c>
      <c r="K36" s="140">
        <f>'1 Utsläpp'!K36/'7 Sysselsatta (kvartal)'!K36</f>
        <v>0.81550218340611358</v>
      </c>
      <c r="L36" s="140">
        <f>'1 Utsläpp'!L36/'7 Sysselsatta (kvartal)'!L36</f>
        <v>0.81164383561643838</v>
      </c>
      <c r="M36" s="140">
        <f>'1 Utsläpp'!M36/'7 Sysselsatta (kvartal)'!M36</f>
        <v>0.80652631578947376</v>
      </c>
      <c r="N36" s="140">
        <f>'1 Utsläpp'!N36/'7 Sysselsatta (kvartal)'!N36</f>
        <v>0.73227016885553475</v>
      </c>
      <c r="O36" s="140">
        <f>'1 Utsläpp'!N36/'7 Sysselsatta (kvartal)'!N36</f>
        <v>0.73227016885553475</v>
      </c>
      <c r="P36" s="140">
        <f>'1 Utsläpp'!O36/'7 Sysselsatta (kvartal)'!O36</f>
        <v>0.8234177215189874</v>
      </c>
      <c r="Q36" s="140">
        <f>'1 Utsläpp'!P36/'7 Sysselsatta (kvartal)'!Q36</f>
        <v>0.78802521008403359</v>
      </c>
      <c r="R36" s="140">
        <f>'1 Utsläpp'!Q36/'7 Sysselsatta (kvartal)'!R36</f>
        <v>0.76159554730983303</v>
      </c>
      <c r="S36" s="140">
        <f>'1 Utsläpp'!R36/'7 Sysselsatta (kvartal)'!S36</f>
        <v>0.87761194029850742</v>
      </c>
      <c r="T36" s="140">
        <f>'1 Utsläpp'!S36/'7 Sysselsatta (kvartal)'!T36</f>
        <v>0.8666666666666667</v>
      </c>
      <c r="U36" s="140">
        <f>'1 Utsläpp'!T36/'7 Sysselsatta (kvartal)'!U36</f>
        <v>0.74532520325203255</v>
      </c>
      <c r="V36" s="140">
        <f>'1 Utsläpp'!U36/'7 Sysselsatta (kvartal)'!V36</f>
        <v>0.69531531531531543</v>
      </c>
      <c r="W36" s="140">
        <f>'1 Utsläpp'!V36/'7 Sysselsatta (kvartal)'!W36</f>
        <v>0.79126016260162602</v>
      </c>
      <c r="X36" s="140">
        <f>'1 Utsläpp'!W36/'7 Sysselsatta (kvartal)'!X36</f>
        <v>0.83524229074889877</v>
      </c>
      <c r="Y36" s="140">
        <f>'1 Utsläpp'!X36/'7 Sysselsatta (kvartal)'!Y36</f>
        <v>0.67771317829457356</v>
      </c>
      <c r="Z36" s="140">
        <f>'1 Utsläpp'!Y36/'7 Sysselsatta (kvartal)'!Z36</f>
        <v>0.67215411558669003</v>
      </c>
      <c r="AA36" s="140">
        <f>'1 Utsläpp'!Z36/'7 Sysselsatta (kvartal)'!AA36</f>
        <v>0.76627218934911245</v>
      </c>
      <c r="AB36" s="140">
        <f>'1 Utsläpp'!AA36/'7 Sysselsatta (kvartal)'!AB36</f>
        <v>0.77563559322033893</v>
      </c>
      <c r="AC36" s="140">
        <f>'1 Utsläpp'!AB36/'7 Sysselsatta (kvartal)'!AC36</f>
        <v>0.60703971119133582</v>
      </c>
      <c r="AD36" s="140">
        <f>'1 Utsläpp'!AC36/'7 Sysselsatta (kvartal)'!AD36</f>
        <v>0.63713798977853486</v>
      </c>
      <c r="AE36" s="140">
        <f>'1 Utsläpp'!AD36/'7 Sysselsatta (kvartal)'!AE36</f>
        <v>0.72978723404255308</v>
      </c>
      <c r="AF36" s="140">
        <f>'1 Utsläpp'!AE36/'7 Sysselsatta (kvartal)'!AF36</f>
        <v>0.71555118110236227</v>
      </c>
      <c r="AG36" s="140">
        <f>'1 Utsläpp'!AF36/'7 Sysselsatta (kvartal)'!AG36</f>
        <v>0.59964412811387902</v>
      </c>
      <c r="AH36" s="140">
        <f>'1 Utsläpp'!AG36/'7 Sysselsatta (kvartal)'!AH36</f>
        <v>0.62284263959390862</v>
      </c>
      <c r="AI36" s="140">
        <f>'1 Utsläpp'!AH36/'7 Sysselsatta (kvartal)'!AI36</f>
        <v>0.70378787878787874</v>
      </c>
      <c r="AJ36" s="140">
        <f>'1 Utsläpp'!AI36/'7 Sysselsatta (kvartal)'!AJ36</f>
        <v>0.7276767676767677</v>
      </c>
      <c r="AK36" s="140">
        <f>'1 Utsläpp'!AJ36/'7 Sysselsatta (kvartal)'!AK36</f>
        <v>0.5296422487223168</v>
      </c>
      <c r="AL36" s="140">
        <f>'1 Utsläpp'!AK36/'7 Sysselsatta (kvartal)'!AL36</f>
        <v>0.57421487603305787</v>
      </c>
      <c r="AM36" s="140">
        <f>'1 Utsläpp'!AL36/'7 Sysselsatta (kvartal)'!AM36</f>
        <v>0.64502712477396029</v>
      </c>
      <c r="AN36" s="140">
        <f>'1 Utsläpp'!AM36/'7 Sysselsatta (kvartal)'!AN36</f>
        <v>0.62983425414364647</v>
      </c>
      <c r="AO36" s="140">
        <f>'1 Utsläpp'!AN36/'7 Sysselsatta (kvartal)'!AO36</f>
        <v>0.51029411764705879</v>
      </c>
      <c r="AP36" s="140">
        <f>'1 Utsläpp'!AO36/'7 Sysselsatta (kvartal)'!AP36</f>
        <v>0.54999999999999993</v>
      </c>
      <c r="AQ36" s="140">
        <f>'1 Utsläpp'!AP36/'7 Sysselsatta (kvartal)'!AQ36</f>
        <v>0.60291095890410962</v>
      </c>
      <c r="AR36" s="140">
        <f>'1 Utsläpp'!AQ36/'7 Sysselsatta (kvartal)'!AR36</f>
        <v>0.59964028776978417</v>
      </c>
      <c r="AS36" s="140">
        <f>'1 Utsläpp'!AR36/'7 Sysselsatta (kvartal)'!AS36</f>
        <v>0.46823338735818476</v>
      </c>
      <c r="AT36" s="140">
        <f>'1 Utsläpp'!AS36/'7 Sysselsatta (kvartal)'!AT36</f>
        <v>0.51497659906396254</v>
      </c>
      <c r="AU36" s="140">
        <f>'1 Utsläpp'!AT36/'7 Sysselsatta (kvartal)'!AU36</f>
        <v>0.55204582651391154</v>
      </c>
      <c r="AV36" s="140">
        <f>'1 Utsläpp'!AU36/'7 Sysselsatta (kvartal)'!AV36</f>
        <v>0.53040540540540537</v>
      </c>
      <c r="AW36" s="140">
        <f>'1 Utsläpp'!AV36/'7 Sysselsatta (kvartal)'!AW36</f>
        <v>0.45949764521193087</v>
      </c>
      <c r="AX36" s="140">
        <f>'1 Utsläpp'!AW36/'7 Sysselsatta (kvartal)'!AX36</f>
        <v>0.51860465116279075</v>
      </c>
      <c r="AY36" s="140">
        <f>'1 Utsläpp'!AX36/'7 Sysselsatta (kvartal)'!AY36</f>
        <v>0.57394957983193273</v>
      </c>
      <c r="AZ36" s="140">
        <f>'1 Utsläpp'!AZ36/'7 Sysselsatta (kvartal)'!AZ36</f>
        <v>0.47170731707317076</v>
      </c>
      <c r="BA36" s="140">
        <f>'1 Utsläpp'!BA36/'7 Sysselsatta (kvartal)'!BA36</f>
        <v>0.51413612565445033</v>
      </c>
      <c r="BB36" s="140">
        <f>'1 Utsläpp'!BB36/'7 Sysselsatta (kvartal)'!BB36</f>
        <v>0.55592334494773521</v>
      </c>
      <c r="BC36" s="140">
        <f>'1 Utsläpp'!BC36/'7 Sysselsatta (kvartal)'!BC36</f>
        <v>0.54227353463587924</v>
      </c>
      <c r="BD36" s="140">
        <f>'1 Utsläpp'!BD36/'7 Sysselsatta (kvartal)'!BD36</f>
        <v>0.49674502712477397</v>
      </c>
      <c r="BE36" s="140">
        <f>'1 Utsläpp'!BE36/'7 Sysselsatta (kvartal)'!BE36</f>
        <v>0.56028119507908614</v>
      </c>
      <c r="BF36" s="140">
        <f>'1 Utsläpp'!BF36/'7 Sysselsatta (kvartal)'!BF36</f>
        <v>0.51610845295055818</v>
      </c>
      <c r="BG36" s="140">
        <f>'1 Utsläpp'!BG36/'7 Sysselsatta (kvartal)'!BG36</f>
        <v>0.48132045088566827</v>
      </c>
      <c r="BH36" s="140">
        <f>'1 Utsläpp'!BH36/'7 Sysselsatta (kvartal)'!BH36</f>
        <v>0.44555735056542811</v>
      </c>
      <c r="BI36" s="140">
        <f>'1 Utsläpp'!BI36/'7 Sysselsatta (kvartal)'!BI36</f>
        <v>0.43027108433734934</v>
      </c>
      <c r="BJ36" s="140">
        <f>'1 Utsläpp'!BK36/'7 Sysselsatta (kvartal)'!BK36</f>
        <v>0.42786885245901646</v>
      </c>
      <c r="BK36" s="140">
        <f>'1 Utsläpp'!BL36/'7 Sysselsatta (kvartal)'!BL36</f>
        <v>0.44719271623672224</v>
      </c>
      <c r="BL36" s="140">
        <f>'1 Utsläpp'!BM36/'7 Sysselsatta (kvartal)'!BM36</f>
        <v>0.45370101596516688</v>
      </c>
      <c r="BM36" s="140">
        <f>'1 Utsläpp'!BN36/'7 Sysselsatta (kvartal)'!BN36</f>
        <v>0.42411444141689369</v>
      </c>
      <c r="BN36" s="140">
        <f>'1 Utsläpp'!BO36/'7 Sysselsatta (kvartal)'!BO36</f>
        <v>0.44462209302325584</v>
      </c>
      <c r="BO36" s="140">
        <f>'1 Utsläpp'!BP36/'7 Sysselsatta (kvartal)'!BP36</f>
        <v>0.51705069124423964</v>
      </c>
      <c r="BP36" s="140">
        <f>'1 Utsläpp'!BQ36/'7 Sysselsatta (kvartal)'!BQ36</f>
        <v>0.52998522895125555</v>
      </c>
      <c r="BQ36" s="140">
        <f>'1 Utsläpp'!BR36/'7 Sysselsatta (kvartal)'!BR36</f>
        <v>0.52031249999999996</v>
      </c>
      <c r="BR36" s="140">
        <f>'1 Utsläpp'!BS36/'7 Sysselsatta (kvartal)'!BS36</f>
        <v>0.49747023809523805</v>
      </c>
      <c r="BS36" s="140">
        <f>'1 Utsläpp'!BT36/'7 Sysselsatta (kvartal)'!BT36</f>
        <v>0.49582043343653259</v>
      </c>
      <c r="BT36" s="140">
        <f>'1 Utsläpp'!BU36/'7 Sysselsatta (kvartal)'!BU36</f>
        <v>0.508955223880597</v>
      </c>
      <c r="BU36" s="140">
        <f>'1 Utsläpp'!BV36/'7 Sysselsatta (kvartal)'!BV36</f>
        <v>0.49227467811158787</v>
      </c>
      <c r="BV36" s="140">
        <f>'1 Utsläpp'!BW36/'7 Sysselsatta (kvartal)'!BW36</f>
        <v>0.48819133034379664</v>
      </c>
      <c r="BW36" s="232"/>
    </row>
    <row r="37" spans="1:75" s="16" customFormat="1" ht="15.75" customHeight="1" x14ac:dyDescent="0.3">
      <c r="A37"/>
      <c r="B37" s="131" t="s">
        <v>133</v>
      </c>
      <c r="C37" s="116" t="s">
        <v>20</v>
      </c>
      <c r="D37" s="140">
        <f>'1 Utsläpp'!D37/'7 Sysselsatta (kvartal)'!D37</f>
        <v>0.52050473186119872</v>
      </c>
      <c r="E37" s="140">
        <f>'1 Utsläpp'!E37/'7 Sysselsatta (kvartal)'!E37</f>
        <v>0.5629934210526315</v>
      </c>
      <c r="F37" s="140">
        <f>'1 Utsläpp'!F37/'7 Sysselsatta (kvartal)'!F37</f>
        <v>0.53612903225806452</v>
      </c>
      <c r="G37" s="140">
        <f>'1 Utsläpp'!G37/'7 Sysselsatta (kvartal)'!G37</f>
        <v>0.49081163859111787</v>
      </c>
      <c r="H37" s="140">
        <f>'1 Utsläpp'!H37/'7 Sysselsatta (kvartal)'!H37</f>
        <v>0.46506211180124218</v>
      </c>
      <c r="I37" s="140">
        <f>'1 Utsläpp'!I37/'7 Sysselsatta (kvartal)'!I37</f>
        <v>0.54226289517470883</v>
      </c>
      <c r="J37" s="140">
        <f>'1 Utsläpp'!J37/'7 Sysselsatta (kvartal)'!J37</f>
        <v>0.49294294294294294</v>
      </c>
      <c r="K37" s="140">
        <f>'1 Utsläpp'!K37/'7 Sysselsatta (kvartal)'!K37</f>
        <v>0.47217391304347822</v>
      </c>
      <c r="L37" s="140">
        <f>'1 Utsläpp'!L37/'7 Sysselsatta (kvartal)'!L37</f>
        <v>0.50950226244343899</v>
      </c>
      <c r="M37" s="140">
        <f>'1 Utsläpp'!M37/'7 Sysselsatta (kvartal)'!M37</f>
        <v>0.5495161290322581</v>
      </c>
      <c r="N37" s="140">
        <f>'1 Utsläpp'!N37/'7 Sysselsatta (kvartal)'!N37</f>
        <v>0.48653295128939833</v>
      </c>
      <c r="O37" s="140">
        <f>'1 Utsläpp'!N37/'7 Sysselsatta (kvartal)'!N37</f>
        <v>0.48653295128939833</v>
      </c>
      <c r="P37" s="140">
        <f>'1 Utsläpp'!O37/'7 Sysselsatta (kvartal)'!O37</f>
        <v>0.50114122681883033</v>
      </c>
      <c r="Q37" s="140">
        <f>'1 Utsläpp'!P37/'7 Sysselsatta (kvartal)'!Q37</f>
        <v>0.60166666666666668</v>
      </c>
      <c r="R37" s="140">
        <f>'1 Utsläpp'!Q37/'7 Sysselsatta (kvartal)'!R37</f>
        <v>0.53875739644970422</v>
      </c>
      <c r="S37" s="140">
        <f>'1 Utsläpp'!R37/'7 Sysselsatta (kvartal)'!S37</f>
        <v>0.52121661721068246</v>
      </c>
      <c r="T37" s="140">
        <f>'1 Utsläpp'!S37/'7 Sysselsatta (kvartal)'!T37</f>
        <v>0.50728083209509667</v>
      </c>
      <c r="U37" s="140">
        <f>'1 Utsläpp'!T37/'7 Sysselsatta (kvartal)'!U37</f>
        <v>0.50539215686274508</v>
      </c>
      <c r="V37" s="140">
        <f>'1 Utsläpp'!U37/'7 Sysselsatta (kvartal)'!V37</f>
        <v>0.46741741741741744</v>
      </c>
      <c r="W37" s="140">
        <f>'1 Utsläpp'!V37/'7 Sysselsatta (kvartal)'!W37</f>
        <v>0.42179836512261576</v>
      </c>
      <c r="X37" s="140">
        <f>'1 Utsläpp'!W37/'7 Sysselsatta (kvartal)'!X37</f>
        <v>0.45049645390070925</v>
      </c>
      <c r="Y37" s="140">
        <f>'1 Utsläpp'!X37/'7 Sysselsatta (kvartal)'!Y37</f>
        <v>0.47378335949764516</v>
      </c>
      <c r="Z37" s="140">
        <f>'1 Utsläpp'!Y37/'7 Sysselsatta (kvartal)'!Z37</f>
        <v>0.43466476462196862</v>
      </c>
      <c r="AA37" s="140">
        <f>'1 Utsläpp'!Z37/'7 Sysselsatta (kvartal)'!AA37</f>
        <v>0.40093333333333336</v>
      </c>
      <c r="AB37" s="140">
        <f>'1 Utsläpp'!AA37/'7 Sysselsatta (kvartal)'!AB37</f>
        <v>0.38990703851261621</v>
      </c>
      <c r="AC37" s="140">
        <f>'1 Utsläpp'!AB37/'7 Sysselsatta (kvartal)'!AC37</f>
        <v>0.43328445747800587</v>
      </c>
      <c r="AD37" s="140">
        <f>'1 Utsläpp'!AC37/'7 Sysselsatta (kvartal)'!AD37</f>
        <v>0.41591836734693877</v>
      </c>
      <c r="AE37" s="140">
        <f>'1 Utsläpp'!AD37/'7 Sysselsatta (kvartal)'!AE37</f>
        <v>0.4211111111111111</v>
      </c>
      <c r="AF37" s="140">
        <f>'1 Utsläpp'!AE37/'7 Sysselsatta (kvartal)'!AF37</f>
        <v>0.40617283950617278</v>
      </c>
      <c r="AG37" s="140">
        <f>'1 Utsläpp'!AF37/'7 Sysselsatta (kvartal)'!AG37</f>
        <v>0.34947683109118083</v>
      </c>
      <c r="AH37" s="140">
        <f>'1 Utsläpp'!AG37/'7 Sysselsatta (kvartal)'!AH37</f>
        <v>0.36737588652482267</v>
      </c>
      <c r="AI37" s="140">
        <f>'1 Utsläpp'!AH37/'7 Sysselsatta (kvartal)'!AI37</f>
        <v>0.36606896551724138</v>
      </c>
      <c r="AJ37" s="140">
        <f>'1 Utsläpp'!AI37/'7 Sysselsatta (kvartal)'!AJ37</f>
        <v>0.35633001422475108</v>
      </c>
      <c r="AK37" s="140">
        <f>'1 Utsläpp'!AJ37/'7 Sysselsatta (kvartal)'!AK37</f>
        <v>0.32611832611832614</v>
      </c>
      <c r="AL37" s="140">
        <f>'1 Utsläpp'!AK37/'7 Sysselsatta (kvartal)'!AL37</f>
        <v>0.35350140056022405</v>
      </c>
      <c r="AM37" s="140">
        <f>'1 Utsläpp'!AL37/'7 Sysselsatta (kvartal)'!AM37</f>
        <v>0.34946236559139782</v>
      </c>
      <c r="AN37" s="140">
        <f>'1 Utsläpp'!AM37/'7 Sysselsatta (kvartal)'!AN37</f>
        <v>0.35399129172714078</v>
      </c>
      <c r="AO37" s="140">
        <f>'1 Utsläpp'!AN37/'7 Sysselsatta (kvartal)'!AO37</f>
        <v>0.32835820895522388</v>
      </c>
      <c r="AP37" s="140">
        <f>'1 Utsläpp'!AO37/'7 Sysselsatta (kvartal)'!AP37</f>
        <v>0.34373259052924793</v>
      </c>
      <c r="AQ37" s="140">
        <f>'1 Utsläpp'!AP37/'7 Sysselsatta (kvartal)'!AQ37</f>
        <v>0.32922673656618612</v>
      </c>
      <c r="AR37" s="140">
        <f>'1 Utsläpp'!AQ37/'7 Sysselsatta (kvartal)'!AR37</f>
        <v>0.35142857142857142</v>
      </c>
      <c r="AS37" s="140">
        <f>'1 Utsläpp'!AR37/'7 Sysselsatta (kvartal)'!AS37</f>
        <v>0.30607407407407405</v>
      </c>
      <c r="AT37" s="140">
        <f>'1 Utsläpp'!AS37/'7 Sysselsatta (kvartal)'!AT37</f>
        <v>0.31840324763193506</v>
      </c>
      <c r="AU37" s="140">
        <f>'1 Utsläpp'!AT37/'7 Sysselsatta (kvartal)'!AU37</f>
        <v>0.31612483745123532</v>
      </c>
      <c r="AV37" s="140">
        <f>'1 Utsläpp'!AU37/'7 Sysselsatta (kvartal)'!AV37</f>
        <v>0.31507042253521128</v>
      </c>
      <c r="AW37" s="140">
        <f>'1 Utsläpp'!AV37/'7 Sysselsatta (kvartal)'!AW37</f>
        <v>0.28314606741573034</v>
      </c>
      <c r="AX37" s="140">
        <f>'1 Utsläpp'!AW37/'7 Sysselsatta (kvartal)'!AX37</f>
        <v>0.32212885154061621</v>
      </c>
      <c r="AY37" s="140">
        <f>'1 Utsläpp'!AX37/'7 Sysselsatta (kvartal)'!AY37</f>
        <v>0.33851640513552073</v>
      </c>
      <c r="AZ37" s="140">
        <f>'1 Utsläpp'!AZ37/'7 Sysselsatta (kvartal)'!AZ37</f>
        <v>0.28476727785613537</v>
      </c>
      <c r="BA37" s="140">
        <f>'1 Utsläpp'!BA37/'7 Sysselsatta (kvartal)'!BA37</f>
        <v>0.2945714285714286</v>
      </c>
      <c r="BB37" s="140">
        <f>'1 Utsläpp'!BB37/'7 Sysselsatta (kvartal)'!BB37</f>
        <v>0.32193732193732194</v>
      </c>
      <c r="BC37" s="140">
        <f>'1 Utsläpp'!BC37/'7 Sysselsatta (kvartal)'!BC37</f>
        <v>0.29218967921896788</v>
      </c>
      <c r="BD37" s="140">
        <f>'1 Utsläpp'!BD37/'7 Sysselsatta (kvartal)'!BD37</f>
        <v>0.26831395348837211</v>
      </c>
      <c r="BE37" s="140">
        <f>'1 Utsläpp'!BE37/'7 Sysselsatta (kvartal)'!BE37</f>
        <v>0.30409604519774014</v>
      </c>
      <c r="BF37" s="140">
        <f>'1 Utsläpp'!BF37/'7 Sysselsatta (kvartal)'!BF37</f>
        <v>0.31264044943820224</v>
      </c>
      <c r="BG37" s="140">
        <f>'1 Utsläpp'!BG37/'7 Sysselsatta (kvartal)'!BG37</f>
        <v>0.27578659370725034</v>
      </c>
      <c r="BH37" s="140">
        <f>'1 Utsläpp'!BH37/'7 Sysselsatta (kvartal)'!BH37</f>
        <v>0.24260027662517289</v>
      </c>
      <c r="BI37" s="140">
        <f>'1 Utsläpp'!BI37/'7 Sysselsatta (kvartal)'!BI37</f>
        <v>0.25403556771545832</v>
      </c>
      <c r="BJ37" s="140">
        <f>'1 Utsläpp'!BK37/'7 Sysselsatta (kvartal)'!BK37</f>
        <v>0.25047619047619046</v>
      </c>
      <c r="BK37" s="140">
        <f>'1 Utsläpp'!BL37/'7 Sysselsatta (kvartal)'!BL37</f>
        <v>0.23140495867768598</v>
      </c>
      <c r="BL37" s="140">
        <f>'1 Utsläpp'!BM37/'7 Sysselsatta (kvartal)'!BM37</f>
        <v>0.24439946018893388</v>
      </c>
      <c r="BM37" s="140">
        <f>'1 Utsläpp'!BN37/'7 Sysselsatta (kvartal)'!BN37</f>
        <v>0.24842681258549934</v>
      </c>
      <c r="BN37" s="140">
        <f>'1 Utsläpp'!BO37/'7 Sysselsatta (kvartal)'!BO37</f>
        <v>0.23369127516778523</v>
      </c>
      <c r="BO37" s="140">
        <f>'1 Utsläpp'!BP37/'7 Sysselsatta (kvartal)'!BP37</f>
        <v>0.29721815519765743</v>
      </c>
      <c r="BP37" s="140">
        <f>'1 Utsläpp'!BQ37/'7 Sysselsatta (kvartal)'!BQ37</f>
        <v>0.31428571428571433</v>
      </c>
      <c r="BQ37" s="140">
        <f>'1 Utsläpp'!BR37/'7 Sysselsatta (kvartal)'!BR37</f>
        <v>0.32796486090775989</v>
      </c>
      <c r="BR37" s="140">
        <f>'1 Utsläpp'!BS37/'7 Sysselsatta (kvartal)'!BS37</f>
        <v>0.29050359712230217</v>
      </c>
      <c r="BS37" s="140">
        <f>'1 Utsläpp'!BT37/'7 Sysselsatta (kvartal)'!BT37</f>
        <v>0.29484066767830042</v>
      </c>
      <c r="BT37" s="140">
        <f>'1 Utsläpp'!BU37/'7 Sysselsatta (kvartal)'!BU37</f>
        <v>0.30953800298062595</v>
      </c>
      <c r="BU37" s="140">
        <f>'1 Utsläpp'!BV37/'7 Sysselsatta (kvartal)'!BV37</f>
        <v>0.31771771771771773</v>
      </c>
      <c r="BV37" s="140">
        <f>'1 Utsläpp'!BW37/'7 Sysselsatta (kvartal)'!BW37</f>
        <v>0.2914831130690162</v>
      </c>
      <c r="BW37" s="232"/>
    </row>
    <row r="38" spans="1:75" s="16" customFormat="1" ht="15.75" customHeight="1" x14ac:dyDescent="0.3">
      <c r="A38"/>
      <c r="B38" s="131" t="s">
        <v>134</v>
      </c>
      <c r="C38" s="116" t="s">
        <v>50</v>
      </c>
      <c r="D38" s="140">
        <f>'1 Utsläpp'!D38/'7 Sysselsatta (kvartal)'!D38</f>
        <v>5.27693856998993E-2</v>
      </c>
      <c r="E38" s="140">
        <f>'1 Utsläpp'!E38/'7 Sysselsatta (kvartal)'!E38</f>
        <v>5.8424725822532407E-2</v>
      </c>
      <c r="F38" s="140">
        <f>'1 Utsläpp'!F38/'7 Sysselsatta (kvartal)'!F38</f>
        <v>5.7383548067393458E-2</v>
      </c>
      <c r="G38" s="140">
        <f>'1 Utsläpp'!G38/'7 Sysselsatta (kvartal)'!G38</f>
        <v>5.7807652533609095E-2</v>
      </c>
      <c r="H38" s="140">
        <f>'1 Utsläpp'!H38/'7 Sysselsatta (kvartal)'!H38</f>
        <v>5.0850850850850851E-2</v>
      </c>
      <c r="I38" s="140">
        <f>'1 Utsläpp'!I38/'7 Sysselsatta (kvartal)'!I38</f>
        <v>5.5014605647517041E-2</v>
      </c>
      <c r="J38" s="140">
        <f>'1 Utsläpp'!J38/'7 Sysselsatta (kvartal)'!J38</f>
        <v>5.5902439024390245E-2</v>
      </c>
      <c r="K38" s="140">
        <f>'1 Utsläpp'!K38/'7 Sysselsatta (kvartal)'!K38</f>
        <v>5.6993736951983301E-2</v>
      </c>
      <c r="L38" s="140">
        <f>'1 Utsläpp'!L38/'7 Sysselsatta (kvartal)'!L38</f>
        <v>5.2818991097922853E-2</v>
      </c>
      <c r="M38" s="140">
        <f>'1 Utsläpp'!M38/'7 Sysselsatta (kvartal)'!M38</f>
        <v>5.7438423645320195E-2</v>
      </c>
      <c r="N38" s="140">
        <f>'1 Utsläpp'!N38/'7 Sysselsatta (kvartal)'!N38</f>
        <v>5.7736943907156668E-2</v>
      </c>
      <c r="O38" s="140">
        <f>'1 Utsläpp'!N38/'7 Sysselsatta (kvartal)'!N38</f>
        <v>5.7736943907156668E-2</v>
      </c>
      <c r="P38" s="140">
        <f>'1 Utsläpp'!O38/'7 Sysselsatta (kvartal)'!O38</f>
        <v>6.3247863247863245E-2</v>
      </c>
      <c r="Q38" s="140">
        <f>'1 Utsläpp'!P38/'7 Sysselsatta (kvartal)'!Q38</f>
        <v>5.2515090543259549E-2</v>
      </c>
      <c r="R38" s="140">
        <f>'1 Utsläpp'!Q38/'7 Sysselsatta (kvartal)'!R38</f>
        <v>5.6342182890855456E-2</v>
      </c>
      <c r="S38" s="140">
        <f>'1 Utsläpp'!R38/'7 Sysselsatta (kvartal)'!S38</f>
        <v>6.2513542795232926E-2</v>
      </c>
      <c r="T38" s="140">
        <f>'1 Utsläpp'!S38/'7 Sysselsatta (kvartal)'!T38</f>
        <v>5.0594693504117112E-2</v>
      </c>
      <c r="U38" s="140">
        <f>'1 Utsläpp'!T38/'7 Sysselsatta (kvartal)'!U38</f>
        <v>5.1375245579567783E-2</v>
      </c>
      <c r="V38" s="140">
        <f>'1 Utsläpp'!U38/'7 Sysselsatta (kvartal)'!V38</f>
        <v>5.2235965746907712E-2</v>
      </c>
      <c r="W38" s="140">
        <f>'1 Utsläpp'!V38/'7 Sysselsatta (kvartal)'!W38</f>
        <v>5.9934853420195437E-2</v>
      </c>
      <c r="X38" s="140">
        <f>'1 Utsläpp'!W38/'7 Sysselsatta (kvartal)'!X38</f>
        <v>4.6042553191489366E-2</v>
      </c>
      <c r="Y38" s="140">
        <f>'1 Utsläpp'!X38/'7 Sysselsatta (kvartal)'!Y38</f>
        <v>4.8785228377065108E-2</v>
      </c>
      <c r="Z38" s="140">
        <f>'1 Utsläpp'!Y38/'7 Sysselsatta (kvartal)'!Z38</f>
        <v>4.9196428571428572E-2</v>
      </c>
      <c r="AA38" s="140">
        <f>'1 Utsläpp'!Z38/'7 Sysselsatta (kvartal)'!AA38</f>
        <v>5.914893617021276E-2</v>
      </c>
      <c r="AB38" s="140">
        <f>'1 Utsläpp'!AA38/'7 Sysselsatta (kvartal)'!AB38</f>
        <v>4.4193817878028403E-2</v>
      </c>
      <c r="AC38" s="140">
        <f>'1 Utsläpp'!AB38/'7 Sysselsatta (kvartal)'!AC38</f>
        <v>4.6052631578947366E-2</v>
      </c>
      <c r="AD38" s="140">
        <f>'1 Utsläpp'!AC38/'7 Sysselsatta (kvartal)'!AD38</f>
        <v>4.64041095890411E-2</v>
      </c>
      <c r="AE38" s="140">
        <f>'1 Utsläpp'!AD38/'7 Sysselsatta (kvartal)'!AE38</f>
        <v>5.6476683937823839E-2</v>
      </c>
      <c r="AF38" s="140">
        <f>'1 Utsläpp'!AE38/'7 Sysselsatta (kvartal)'!AF38</f>
        <v>4.4379683597002499E-2</v>
      </c>
      <c r="AG38" s="140">
        <f>'1 Utsläpp'!AF38/'7 Sysselsatta (kvartal)'!AG38</f>
        <v>4.6965452847805796E-2</v>
      </c>
      <c r="AH38" s="140">
        <f>'1 Utsläpp'!AG38/'7 Sysselsatta (kvartal)'!AH38</f>
        <v>4.4987572493786245E-2</v>
      </c>
      <c r="AI38" s="140">
        <f>'1 Utsläpp'!AH38/'7 Sysselsatta (kvartal)'!AI38</f>
        <v>5.2969814995131453E-2</v>
      </c>
      <c r="AJ38" s="140">
        <f>'1 Utsläpp'!AI38/'7 Sysselsatta (kvartal)'!AJ38</f>
        <v>4.4853556485355654E-2</v>
      </c>
      <c r="AK38" s="140">
        <f>'1 Utsläpp'!AJ38/'7 Sysselsatta (kvartal)'!AK38</f>
        <v>4.0892531876138435E-2</v>
      </c>
      <c r="AL38" s="140">
        <f>'1 Utsläpp'!AK38/'7 Sysselsatta (kvartal)'!AL38</f>
        <v>4.0886699507389164E-2</v>
      </c>
      <c r="AM38" s="140">
        <f>'1 Utsläpp'!AL38/'7 Sysselsatta (kvartal)'!AM38</f>
        <v>4.8710601719197701E-2</v>
      </c>
      <c r="AN38" s="140">
        <f>'1 Utsläpp'!AM38/'7 Sysselsatta (kvartal)'!AN38</f>
        <v>4.3865842894969108E-2</v>
      </c>
      <c r="AO38" s="140">
        <f>'1 Utsläpp'!AN38/'7 Sysselsatta (kvartal)'!AO38</f>
        <v>3.6544850498338874E-2</v>
      </c>
      <c r="AP38" s="140">
        <f>'1 Utsläpp'!AO38/'7 Sysselsatta (kvartal)'!AP38</f>
        <v>3.9868744872846598E-2</v>
      </c>
      <c r="AQ38" s="140">
        <f>'1 Utsläpp'!AP38/'7 Sysselsatta (kvartal)'!AQ38</f>
        <v>4.1780821917808221E-2</v>
      </c>
      <c r="AR38" s="140">
        <f>'1 Utsläpp'!AQ38/'7 Sysselsatta (kvartal)'!AR38</f>
        <v>4.0517241379310349E-2</v>
      </c>
      <c r="AS38" s="140">
        <f>'1 Utsläpp'!AR38/'7 Sysselsatta (kvartal)'!AS38</f>
        <v>3.4999999999999996E-2</v>
      </c>
      <c r="AT38" s="140">
        <f>'1 Utsläpp'!AS38/'7 Sysselsatta (kvartal)'!AT38</f>
        <v>3.9050791007493757E-2</v>
      </c>
      <c r="AU38" s="140">
        <f>'1 Utsläpp'!AT38/'7 Sysselsatta (kvartal)'!AU38</f>
        <v>3.8793806030969845E-2</v>
      </c>
      <c r="AV38" s="140">
        <f>'1 Utsläpp'!AU38/'7 Sysselsatta (kvartal)'!AV38</f>
        <v>3.7520938023450585E-2</v>
      </c>
      <c r="AW38" s="140">
        <f>'1 Utsläpp'!AV38/'7 Sysselsatta (kvartal)'!AW38</f>
        <v>3.5210084033613448E-2</v>
      </c>
      <c r="AX38" s="140">
        <f>'1 Utsläpp'!AW38/'7 Sysselsatta (kvartal)'!AX38</f>
        <v>3.9633638634471273E-2</v>
      </c>
      <c r="AY38" s="140">
        <f>'1 Utsläpp'!AX38/'7 Sysselsatta (kvartal)'!AY38</f>
        <v>3.9557739557739557E-2</v>
      </c>
      <c r="AZ38" s="140">
        <f>'1 Utsläpp'!AZ38/'7 Sysselsatta (kvartal)'!AZ38</f>
        <v>3.4608695652173914E-2</v>
      </c>
      <c r="BA38" s="140">
        <f>'1 Utsläpp'!BA38/'7 Sysselsatta (kvartal)'!BA38</f>
        <v>3.4476843910806174E-2</v>
      </c>
      <c r="BB38" s="140">
        <f>'1 Utsläpp'!BB38/'7 Sysselsatta (kvartal)'!BB38</f>
        <v>3.654822335025381E-2</v>
      </c>
      <c r="BC38" s="140">
        <f>'1 Utsläpp'!BC38/'7 Sysselsatta (kvartal)'!BC38</f>
        <v>3.4505314799672934E-2</v>
      </c>
      <c r="BD38" s="140">
        <f>'1 Utsläpp'!BD38/'7 Sysselsatta (kvartal)'!BD38</f>
        <v>3.3302325581395349E-2</v>
      </c>
      <c r="BE38" s="140">
        <f>'1 Utsläpp'!BE38/'7 Sysselsatta (kvartal)'!BE38</f>
        <v>3.6236933797909411E-2</v>
      </c>
      <c r="BF38" s="140">
        <f>'1 Utsläpp'!BF38/'7 Sysselsatta (kvartal)'!BF38</f>
        <v>3.4945788156797331E-2</v>
      </c>
      <c r="BG38" s="140">
        <f>'1 Utsläpp'!BG38/'7 Sysselsatta (kvartal)'!BG38</f>
        <v>3.0678233438485806E-2</v>
      </c>
      <c r="BH38" s="140">
        <f>'1 Utsläpp'!BH38/'7 Sysselsatta (kvartal)'!BH38</f>
        <v>3.0776092774308657E-2</v>
      </c>
      <c r="BI38" s="140">
        <f>'1 Utsläpp'!BI38/'7 Sysselsatta (kvartal)'!BI38</f>
        <v>2.9358552631578948E-2</v>
      </c>
      <c r="BJ38" s="140">
        <f>'1 Utsläpp'!BK38/'7 Sysselsatta (kvartal)'!BK38</f>
        <v>2.8156862745098037E-2</v>
      </c>
      <c r="BK38" s="140">
        <f>'1 Utsläpp'!BL38/'7 Sysselsatta (kvartal)'!BL38</f>
        <v>2.9982517482517481E-2</v>
      </c>
      <c r="BL38" s="140">
        <f>'1 Utsläpp'!BM38/'7 Sysselsatta (kvartal)'!BM38</f>
        <v>2.959349593495935E-2</v>
      </c>
      <c r="BM38" s="140">
        <f>'1 Utsläpp'!BN38/'7 Sysselsatta (kvartal)'!BN38</f>
        <v>2.9193548387096774E-2</v>
      </c>
      <c r="BN38" s="140">
        <f>'1 Utsläpp'!BO38/'7 Sysselsatta (kvartal)'!BO38</f>
        <v>2.8031496062992125E-2</v>
      </c>
      <c r="BO38" s="140">
        <f>'1 Utsläpp'!BP38/'7 Sysselsatta (kvartal)'!BP38</f>
        <v>3.6928386540120796E-2</v>
      </c>
      <c r="BP38" s="140">
        <f>'1 Utsläpp'!BQ38/'7 Sysselsatta (kvartal)'!BQ38</f>
        <v>3.7012987012987011E-2</v>
      </c>
      <c r="BQ38" s="140">
        <f>'1 Utsläpp'!BR38/'7 Sysselsatta (kvartal)'!BR38</f>
        <v>3.7570850202429146E-2</v>
      </c>
      <c r="BR38" s="140">
        <f>'1 Utsläpp'!BS38/'7 Sysselsatta (kvartal)'!BS38</f>
        <v>3.3255086071987482E-2</v>
      </c>
      <c r="BS38" s="140">
        <f>'1 Utsläpp'!BT38/'7 Sysselsatta (kvartal)'!BT38</f>
        <v>3.5304347826086956E-2</v>
      </c>
      <c r="BT38" s="140">
        <f>'1 Utsläpp'!BU38/'7 Sysselsatta (kvartal)'!BU38</f>
        <v>3.4979757085020248E-2</v>
      </c>
      <c r="BU38" s="140">
        <f>'1 Utsläpp'!BV38/'7 Sysselsatta (kvartal)'!BV38</f>
        <v>3.5161290322580648E-2</v>
      </c>
      <c r="BV38" s="140">
        <f>'1 Utsläpp'!BW38/'7 Sysselsatta (kvartal)'!BW38</f>
        <v>3.1651376146788986E-2</v>
      </c>
      <c r="BW38" s="232"/>
    </row>
    <row r="39" spans="1:75" s="16" customFormat="1" ht="15.75" customHeight="1" x14ac:dyDescent="0.3">
      <c r="A39"/>
      <c r="B39" s="131" t="s">
        <v>135</v>
      </c>
      <c r="C39" s="116" t="s">
        <v>47</v>
      </c>
      <c r="D39" s="140">
        <f>'1 Utsläpp'!D39/'7 Sysselsatta (kvartal)'!D39</f>
        <v>0.13992314261315117</v>
      </c>
      <c r="E39" s="140">
        <f>'1 Utsläpp'!E39/'7 Sysselsatta (kvartal)'!E39</f>
        <v>0.13684426229508198</v>
      </c>
      <c r="F39" s="140">
        <f>'1 Utsläpp'!F39/'7 Sysselsatta (kvartal)'!F39</f>
        <v>0.13936348408710217</v>
      </c>
      <c r="G39" s="140">
        <f>'1 Utsläpp'!G39/'7 Sysselsatta (kvartal)'!G39</f>
        <v>0.14345814051325201</v>
      </c>
      <c r="H39" s="140">
        <f>'1 Utsläpp'!H39/'7 Sysselsatta (kvartal)'!H39</f>
        <v>0.11982683982683982</v>
      </c>
      <c r="I39" s="140">
        <f>'1 Utsläpp'!I39/'7 Sysselsatta (kvartal)'!I39</f>
        <v>0.11213897028045207</v>
      </c>
      <c r="J39" s="140">
        <f>'1 Utsläpp'!J39/'7 Sysselsatta (kvartal)'!J39</f>
        <v>0.11513240857503153</v>
      </c>
      <c r="K39" s="140">
        <f>'1 Utsläpp'!K39/'7 Sysselsatta (kvartal)'!K39</f>
        <v>0.11652858326429162</v>
      </c>
      <c r="L39" s="140">
        <f>'1 Utsläpp'!L39/'7 Sysselsatta (kvartal)'!L39</f>
        <v>0.120517168291649</v>
      </c>
      <c r="M39" s="140">
        <f>'1 Utsläpp'!M39/'7 Sysselsatta (kvartal)'!M39</f>
        <v>0.1001640016400164</v>
      </c>
      <c r="N39" s="140">
        <f>'1 Utsläpp'!N39/'7 Sysselsatta (kvartal)'!N39</f>
        <v>0.10296418279127213</v>
      </c>
      <c r="O39" s="140">
        <f>'1 Utsläpp'!N39/'7 Sysselsatta (kvartal)'!N39</f>
        <v>0.10296418279127213</v>
      </c>
      <c r="P39" s="140">
        <f>'1 Utsläpp'!O39/'7 Sysselsatta (kvartal)'!O39</f>
        <v>0.11756592292089249</v>
      </c>
      <c r="Q39" s="140">
        <f>'1 Utsläpp'!P39/'7 Sysselsatta (kvartal)'!Q39</f>
        <v>0.10670756646216768</v>
      </c>
      <c r="R39" s="140">
        <f>'1 Utsläpp'!Q39/'7 Sysselsatta (kvartal)'!R39</f>
        <v>9.7655285890580007E-2</v>
      </c>
      <c r="S39" s="140">
        <f>'1 Utsläpp'!R39/'7 Sysselsatta (kvartal)'!S39</f>
        <v>9.8905109489051096E-2</v>
      </c>
      <c r="T39" s="140">
        <f>'1 Utsläpp'!S39/'7 Sysselsatta (kvartal)'!T39</f>
        <v>0.10240265120132559</v>
      </c>
      <c r="U39" s="140">
        <f>'1 Utsläpp'!T39/'7 Sysselsatta (kvartal)'!U39</f>
        <v>9.0847049377759934E-2</v>
      </c>
      <c r="V39" s="140">
        <f>'1 Utsläpp'!U39/'7 Sysselsatta (kvartal)'!V39</f>
        <v>8.9931534434152222E-2</v>
      </c>
      <c r="W39" s="140">
        <f>'1 Utsläpp'!V39/'7 Sysselsatta (kvartal)'!W39</f>
        <v>9.2754777070063701E-2</v>
      </c>
      <c r="X39" s="140">
        <f>'1 Utsläpp'!W39/'7 Sysselsatta (kvartal)'!X39</f>
        <v>9.5186084142394836E-2</v>
      </c>
      <c r="Y39" s="140">
        <f>'1 Utsläpp'!X39/'7 Sysselsatta (kvartal)'!Y39</f>
        <v>7.9726027397260271E-2</v>
      </c>
      <c r="Z39" s="140">
        <f>'1 Utsläpp'!Y39/'7 Sysselsatta (kvartal)'!Z39</f>
        <v>8.2735514387071343E-2</v>
      </c>
      <c r="AA39" s="140">
        <f>'1 Utsläpp'!Z39/'7 Sysselsatta (kvartal)'!AA39</f>
        <v>8.361934477379096E-2</v>
      </c>
      <c r="AB39" s="140">
        <f>'1 Utsläpp'!AA39/'7 Sysselsatta (kvartal)'!AB39</f>
        <v>8.0597609561752992E-2</v>
      </c>
      <c r="AC39" s="140">
        <f>'1 Utsläpp'!AB39/'7 Sysselsatta (kvartal)'!AC39</f>
        <v>7.2910216718266266E-2</v>
      </c>
      <c r="AD39" s="140">
        <f>'1 Utsläpp'!AC39/'7 Sysselsatta (kvartal)'!AD39</f>
        <v>7.6893052302888371E-2</v>
      </c>
      <c r="AE39" s="140">
        <f>'1 Utsläpp'!AD39/'7 Sysselsatta (kvartal)'!AE39</f>
        <v>7.8466872110939903E-2</v>
      </c>
      <c r="AF39" s="140">
        <f>'1 Utsläpp'!AE39/'7 Sysselsatta (kvartal)'!AF39</f>
        <v>7.5825471698113198E-2</v>
      </c>
      <c r="AG39" s="140">
        <f>'1 Utsläpp'!AF39/'7 Sysselsatta (kvartal)'!AG39</f>
        <v>9.5757809487080597E-2</v>
      </c>
      <c r="AH39" s="140">
        <f>'1 Utsläpp'!AG39/'7 Sysselsatta (kvartal)'!AH39</f>
        <v>9.5630120952009359E-2</v>
      </c>
      <c r="AI39" s="140">
        <f>'1 Utsläpp'!AH39/'7 Sysselsatta (kvartal)'!AI39</f>
        <v>9.8115384615384618E-2</v>
      </c>
      <c r="AJ39" s="140">
        <f>'1 Utsläpp'!AI39/'7 Sysselsatta (kvartal)'!AJ39</f>
        <v>9.9534883720930237E-2</v>
      </c>
      <c r="AK39" s="140">
        <f>'1 Utsläpp'!AJ39/'7 Sysselsatta (kvartal)'!AK39</f>
        <v>9.3814041745730548E-2</v>
      </c>
      <c r="AL39" s="140">
        <f>'1 Utsläpp'!AK39/'7 Sysselsatta (kvartal)'!AL39</f>
        <v>8.956086286594761E-2</v>
      </c>
      <c r="AM39" s="140">
        <f>'1 Utsläpp'!AL39/'7 Sysselsatta (kvartal)'!AM39</f>
        <v>9.0957649752003045E-2</v>
      </c>
      <c r="AN39" s="140">
        <f>'1 Utsläpp'!AM39/'7 Sysselsatta (kvartal)'!AN39</f>
        <v>9.7114274721046556E-2</v>
      </c>
      <c r="AO39" s="140">
        <f>'1 Utsläpp'!AN39/'7 Sysselsatta (kvartal)'!AO39</f>
        <v>9.4060150375939844E-2</v>
      </c>
      <c r="AP39" s="140">
        <f>'1 Utsläpp'!AO39/'7 Sysselsatta (kvartal)'!AP39</f>
        <v>8.9044730856709622E-2</v>
      </c>
      <c r="AQ39" s="140">
        <f>'1 Utsläpp'!AP39/'7 Sysselsatta (kvartal)'!AQ39</f>
        <v>9.0499436725497567E-2</v>
      </c>
      <c r="AR39" s="140">
        <f>'1 Utsläpp'!AQ39/'7 Sysselsatta (kvartal)'!AR39</f>
        <v>9.3446969696969709E-2</v>
      </c>
      <c r="AS39" s="140">
        <f>'1 Utsläpp'!AR39/'7 Sysselsatta (kvartal)'!AS39</f>
        <v>8.7841832963784172E-2</v>
      </c>
      <c r="AT39" s="140">
        <f>'1 Utsläpp'!AS39/'7 Sysselsatta (kvartal)'!AT39</f>
        <v>8.4421921921921925E-2</v>
      </c>
      <c r="AU39" s="140">
        <f>'1 Utsläpp'!AT39/'7 Sysselsatta (kvartal)'!AU39</f>
        <v>8.6479497598817887E-2</v>
      </c>
      <c r="AV39" s="140">
        <f>'1 Utsläpp'!AU39/'7 Sysselsatta (kvartal)'!AV39</f>
        <v>8.8491620111731853E-2</v>
      </c>
      <c r="AW39" s="140">
        <f>'1 Utsläpp'!AV39/'7 Sysselsatta (kvartal)'!AW39</f>
        <v>0.10047549378200439</v>
      </c>
      <c r="AX39" s="140">
        <f>'1 Utsläpp'!AW39/'7 Sysselsatta (kvartal)'!AX39</f>
        <v>9.0033345683586521E-2</v>
      </c>
      <c r="AY39" s="140">
        <f>'1 Utsläpp'!AX39/'7 Sysselsatta (kvartal)'!AY39</f>
        <v>8.9300109930377444E-2</v>
      </c>
      <c r="AZ39" s="140">
        <f>'1 Utsläpp'!AZ39/'7 Sysselsatta (kvartal)'!AZ39</f>
        <v>0.10205882352941177</v>
      </c>
      <c r="BA39" s="140">
        <f>'1 Utsläpp'!BA39/'7 Sysselsatta (kvartal)'!BA39</f>
        <v>8.3430444282592858E-2</v>
      </c>
      <c r="BB39" s="140">
        <f>'1 Utsläpp'!BB39/'7 Sysselsatta (kvartal)'!BB39</f>
        <v>8.6828737300435402E-2</v>
      </c>
      <c r="BC39" s="140">
        <f>'1 Utsläpp'!BC39/'7 Sysselsatta (kvartal)'!BC39</f>
        <v>9.1613133476088515E-2</v>
      </c>
      <c r="BD39" s="140">
        <f>'1 Utsläpp'!BD39/'7 Sysselsatta (kvartal)'!BD39</f>
        <v>8.452423698384201E-2</v>
      </c>
      <c r="BE39" s="140">
        <f>'1 Utsläpp'!BE39/'7 Sysselsatta (kvartal)'!BE39</f>
        <v>7.7911079745942136E-2</v>
      </c>
      <c r="BF39" s="140">
        <f>'1 Utsläpp'!BF39/'7 Sysselsatta (kvartal)'!BF39</f>
        <v>7.9478138222849076E-2</v>
      </c>
      <c r="BG39" s="140">
        <f>'1 Utsläpp'!BG39/'7 Sysselsatta (kvartal)'!BG39</f>
        <v>8.0810905277874864E-2</v>
      </c>
      <c r="BH39" s="140">
        <f>'1 Utsläpp'!BH39/'7 Sysselsatta (kvartal)'!BH39</f>
        <v>7.5513758272378953E-2</v>
      </c>
      <c r="BI39" s="140">
        <f>'1 Utsläpp'!BI39/'7 Sysselsatta (kvartal)'!BI39</f>
        <v>6.6461327857631772E-2</v>
      </c>
      <c r="BJ39" s="140">
        <f>'1 Utsläpp'!BK39/'7 Sysselsatta (kvartal)'!BK39</f>
        <v>7.0600134861766695E-2</v>
      </c>
      <c r="BK39" s="140">
        <f>'1 Utsläpp'!BL39/'7 Sysselsatta (kvartal)'!BL39</f>
        <v>7.2533783783783778E-2</v>
      </c>
      <c r="BL39" s="140">
        <f>'1 Utsläpp'!BM39/'7 Sysselsatta (kvartal)'!BM39</f>
        <v>6.5064633742127939E-2</v>
      </c>
      <c r="BM39" s="140">
        <f>'1 Utsläpp'!BN39/'7 Sysselsatta (kvartal)'!BN39</f>
        <v>6.4468014584023861E-2</v>
      </c>
      <c r="BN39" s="140">
        <f>'1 Utsläpp'!BO39/'7 Sysselsatta (kvartal)'!BO39</f>
        <v>6.7476206104364944E-2</v>
      </c>
      <c r="BO39" s="140">
        <f>'1 Utsläpp'!BP39/'7 Sysselsatta (kvartal)'!BP39</f>
        <v>8.2901214309156562E-2</v>
      </c>
      <c r="BP39" s="140">
        <f>'1 Utsläpp'!BQ39/'7 Sysselsatta (kvartal)'!BQ39</f>
        <v>7.4894991922455578E-2</v>
      </c>
      <c r="BQ39" s="140">
        <f>'1 Utsläpp'!BR39/'7 Sysselsatta (kvartal)'!BR39</f>
        <v>7.4677002583979329E-2</v>
      </c>
      <c r="BR39" s="140">
        <f>'1 Utsläpp'!BS39/'7 Sysselsatta (kvartal)'!BS39</f>
        <v>7.5048107761385499E-2</v>
      </c>
      <c r="BS39" s="140">
        <f>'1 Utsläpp'!BT39/'7 Sysselsatta (kvartal)'!BT39</f>
        <v>7.9453376205787782E-2</v>
      </c>
      <c r="BT39" s="140">
        <f>'1 Utsläpp'!BU39/'7 Sysselsatta (kvartal)'!BU39</f>
        <v>7.0905648469548749E-2</v>
      </c>
      <c r="BU39" s="140">
        <f>'1 Utsläpp'!BV39/'7 Sysselsatta (kvartal)'!BV39</f>
        <v>6.9962216624685131E-2</v>
      </c>
      <c r="BV39" s="140">
        <f>'1 Utsläpp'!BW39/'7 Sysselsatta (kvartal)'!BW39</f>
        <v>7.2492211838006235E-2</v>
      </c>
      <c r="BW39" s="232"/>
    </row>
    <row r="40" spans="1:75" s="16" customFormat="1" ht="15.75" customHeight="1" x14ac:dyDescent="0.3">
      <c r="A40"/>
      <c r="B40" s="131" t="s">
        <v>136</v>
      </c>
      <c r="C40" s="116" t="s">
        <v>48</v>
      </c>
      <c r="D40" s="140">
        <f>'1 Utsläpp'!D40/'7 Sysselsatta (kvartal)'!D40</f>
        <v>0.11215463061781099</v>
      </c>
      <c r="E40" s="140">
        <f>'1 Utsläpp'!E40/'7 Sysselsatta (kvartal)'!E40</f>
        <v>0.10041871037205408</v>
      </c>
      <c r="F40" s="140">
        <f>'1 Utsläpp'!F40/'7 Sysselsatta (kvartal)'!F40</f>
        <v>9.5307108350586617E-2</v>
      </c>
      <c r="G40" s="140">
        <f>'1 Utsläpp'!G40/'7 Sysselsatta (kvartal)'!G40</f>
        <v>0.11614869710733923</v>
      </c>
      <c r="H40" s="140">
        <f>'1 Utsläpp'!H40/'7 Sysselsatta (kvartal)'!H40</f>
        <v>0.11576527525710829</v>
      </c>
      <c r="I40" s="140">
        <f>'1 Utsläpp'!I40/'7 Sysselsatta (kvartal)'!I40</f>
        <v>9.6435499515033954E-2</v>
      </c>
      <c r="J40" s="140">
        <f>'1 Utsläpp'!J40/'7 Sysselsatta (kvartal)'!J40</f>
        <v>9.5455618508026446E-2</v>
      </c>
      <c r="K40" s="140">
        <f>'1 Utsläpp'!K40/'7 Sysselsatta (kvartal)'!K40</f>
        <v>0.11779755283648498</v>
      </c>
      <c r="L40" s="140">
        <f>'1 Utsläpp'!L40/'7 Sysselsatta (kvartal)'!L40</f>
        <v>0.13117413921228635</v>
      </c>
      <c r="M40" s="140">
        <f>'1 Utsläpp'!M40/'7 Sysselsatta (kvartal)'!M40</f>
        <v>9.6211378126532604E-2</v>
      </c>
      <c r="N40" s="140">
        <f>'1 Utsläpp'!N40/'7 Sysselsatta (kvartal)'!N40</f>
        <v>9.3152790917691575E-2</v>
      </c>
      <c r="O40" s="140">
        <f>'1 Utsläpp'!N40/'7 Sysselsatta (kvartal)'!N40</f>
        <v>9.3152790917691575E-2</v>
      </c>
      <c r="P40" s="140">
        <f>'1 Utsläpp'!O40/'7 Sysselsatta (kvartal)'!O40</f>
        <v>0.13149374540103018</v>
      </c>
      <c r="Q40" s="140">
        <f>'1 Utsläpp'!P40/'7 Sysselsatta (kvartal)'!Q40</f>
        <v>0.1099890364234377</v>
      </c>
      <c r="R40" s="140">
        <f>'1 Utsläpp'!Q40/'7 Sysselsatta (kvartal)'!R40</f>
        <v>8.6037735849056593E-2</v>
      </c>
      <c r="S40" s="140">
        <f>'1 Utsläpp'!R40/'7 Sysselsatta (kvartal)'!S40</f>
        <v>9.2219231710300956E-2</v>
      </c>
      <c r="T40" s="140">
        <f>'1 Utsläpp'!S40/'7 Sysselsatta (kvartal)'!T40</f>
        <v>0.1022175937270277</v>
      </c>
      <c r="U40" s="140">
        <f>'1 Utsläpp'!T40/'7 Sysselsatta (kvartal)'!U40</f>
        <v>0.10564028080367949</v>
      </c>
      <c r="V40" s="140">
        <f>'1 Utsläpp'!U40/'7 Sysselsatta (kvartal)'!V40</f>
        <v>8.8901910230868395E-2</v>
      </c>
      <c r="W40" s="140">
        <f>'1 Utsläpp'!V40/'7 Sysselsatta (kvartal)'!W40</f>
        <v>9.815062659690961E-2</v>
      </c>
      <c r="X40" s="140">
        <f>'1 Utsläpp'!W40/'7 Sysselsatta (kvartal)'!X40</f>
        <v>0.11337074539465658</v>
      </c>
      <c r="Y40" s="140">
        <f>'1 Utsläpp'!X40/'7 Sysselsatta (kvartal)'!Y40</f>
        <v>9.3088552915766745E-2</v>
      </c>
      <c r="Z40" s="140">
        <f>'1 Utsläpp'!Y40/'7 Sysselsatta (kvartal)'!Z40</f>
        <v>0.08</v>
      </c>
      <c r="AA40" s="140">
        <f>'1 Utsläpp'!Z40/'7 Sysselsatta (kvartal)'!AA40</f>
        <v>8.2969484983717284E-2</v>
      </c>
      <c r="AB40" s="140">
        <f>'1 Utsläpp'!AA40/'7 Sysselsatta (kvartal)'!AB40</f>
        <v>8.7149957570614625E-2</v>
      </c>
      <c r="AC40" s="140">
        <f>'1 Utsläpp'!AB40/'7 Sysselsatta (kvartal)'!AC40</f>
        <v>8.5292359201243576E-2</v>
      </c>
      <c r="AD40" s="140">
        <f>'1 Utsläpp'!AC40/'7 Sysselsatta (kvartal)'!AD40</f>
        <v>7.1761331038439471E-2</v>
      </c>
      <c r="AE40" s="140">
        <f>'1 Utsläpp'!AD40/'7 Sysselsatta (kvartal)'!AE40</f>
        <v>7.813497222550525E-2</v>
      </c>
      <c r="AF40" s="140">
        <f>'1 Utsläpp'!AE40/'7 Sysselsatta (kvartal)'!AF40</f>
        <v>8.0275878330582404E-2</v>
      </c>
      <c r="AG40" s="140">
        <f>'1 Utsläpp'!AF40/'7 Sysselsatta (kvartal)'!AG40</f>
        <v>6.9049004772436265E-2</v>
      </c>
      <c r="AH40" s="140">
        <f>'1 Utsläpp'!AG40/'7 Sysselsatta (kvartal)'!AH40</f>
        <v>6.6162972912469226E-2</v>
      </c>
      <c r="AI40" s="140">
        <f>'1 Utsläpp'!AH40/'7 Sysselsatta (kvartal)'!AI40</f>
        <v>6.9151494331844726E-2</v>
      </c>
      <c r="AJ40" s="140">
        <f>'1 Utsläpp'!AI40/'7 Sysselsatta (kvartal)'!AJ40</f>
        <v>7.0399087799315849E-2</v>
      </c>
      <c r="AK40" s="140">
        <f>'1 Utsläpp'!AJ40/'7 Sysselsatta (kvartal)'!AK40</f>
        <v>6.6745177209510981E-2</v>
      </c>
      <c r="AL40" s="140">
        <f>'1 Utsläpp'!AK40/'7 Sysselsatta (kvartal)'!AL40</f>
        <v>6.1220536002583148E-2</v>
      </c>
      <c r="AM40" s="140">
        <f>'1 Utsläpp'!AL40/'7 Sysselsatta (kvartal)'!AM40</f>
        <v>6.361432506887052E-2</v>
      </c>
      <c r="AN40" s="140">
        <f>'1 Utsläpp'!AM40/'7 Sysselsatta (kvartal)'!AN40</f>
        <v>6.8129792199133246E-2</v>
      </c>
      <c r="AO40" s="140">
        <f>'1 Utsläpp'!AN40/'7 Sysselsatta (kvartal)'!AO40</f>
        <v>6.1258787346221449E-2</v>
      </c>
      <c r="AP40" s="140">
        <f>'1 Utsläpp'!AO40/'7 Sysselsatta (kvartal)'!AP40</f>
        <v>5.7490696438064856E-2</v>
      </c>
      <c r="AQ40" s="140">
        <f>'1 Utsläpp'!AP40/'7 Sysselsatta (kvartal)'!AQ40</f>
        <v>5.9892872759073026E-2</v>
      </c>
      <c r="AR40" s="140">
        <f>'1 Utsläpp'!AQ40/'7 Sysselsatta (kvartal)'!AR40</f>
        <v>6.1440070570073876E-2</v>
      </c>
      <c r="AS40" s="140">
        <f>'1 Utsläpp'!AR40/'7 Sysselsatta (kvartal)'!AS40</f>
        <v>5.7440052556662659E-2</v>
      </c>
      <c r="AT40" s="140">
        <f>'1 Utsläpp'!AS40/'7 Sysselsatta (kvartal)'!AT40</f>
        <v>5.4652644996813264E-2</v>
      </c>
      <c r="AU40" s="140">
        <f>'1 Utsläpp'!AT40/'7 Sysselsatta (kvartal)'!AU40</f>
        <v>5.776566757493188E-2</v>
      </c>
      <c r="AV40" s="140">
        <f>'1 Utsläpp'!AU40/'7 Sysselsatta (kvartal)'!AV40</f>
        <v>5.8397197284869723E-2</v>
      </c>
      <c r="AW40" s="140">
        <f>'1 Utsläpp'!AV40/'7 Sysselsatta (kvartal)'!AW40</f>
        <v>6.422038327526132E-2</v>
      </c>
      <c r="AX40" s="140">
        <f>'1 Utsläpp'!AW40/'7 Sysselsatta (kvartal)'!AX40</f>
        <v>5.773676954077845E-2</v>
      </c>
      <c r="AY40" s="140">
        <f>'1 Utsläpp'!AX40/'7 Sysselsatta (kvartal)'!AY40</f>
        <v>5.9726177437020814E-2</v>
      </c>
      <c r="AZ40" s="140">
        <f>'1 Utsläpp'!AZ40/'7 Sysselsatta (kvartal)'!AZ40</f>
        <v>6.4187845303867411E-2</v>
      </c>
      <c r="BA40" s="140">
        <f>'1 Utsläpp'!BA40/'7 Sysselsatta (kvartal)'!BA40</f>
        <v>5.4238410596026493E-2</v>
      </c>
      <c r="BB40" s="140">
        <f>'1 Utsläpp'!BB40/'7 Sysselsatta (kvartal)'!BB40</f>
        <v>5.5008034279592929E-2</v>
      </c>
      <c r="BC40" s="140">
        <f>'1 Utsläpp'!BC40/'7 Sysselsatta (kvartal)'!BC40</f>
        <v>6.0536483055524899E-2</v>
      </c>
      <c r="BD40" s="140">
        <f>'1 Utsläpp'!BD40/'7 Sysselsatta (kvartal)'!BD40</f>
        <v>6.2353727850217325E-2</v>
      </c>
      <c r="BE40" s="140">
        <f>'1 Utsläpp'!BE40/'7 Sysselsatta (kvartal)'!BE40</f>
        <v>5.6159420289855072E-2</v>
      </c>
      <c r="BF40" s="140">
        <f>'1 Utsläpp'!BF40/'7 Sysselsatta (kvartal)'!BF40</f>
        <v>5.4181664196485284E-2</v>
      </c>
      <c r="BG40" s="140">
        <f>'1 Utsläpp'!BG40/'7 Sysselsatta (kvartal)'!BG40</f>
        <v>5.9726661523200705E-2</v>
      </c>
      <c r="BH40" s="140">
        <f>'1 Utsläpp'!BH40/'7 Sysselsatta (kvartal)'!BH40</f>
        <v>5.5884628135705605E-2</v>
      </c>
      <c r="BI40" s="140">
        <f>'1 Utsläpp'!BI40/'7 Sysselsatta (kvartal)'!BI40</f>
        <v>4.7432417761372268E-2</v>
      </c>
      <c r="BJ40" s="140">
        <f>'1 Utsläpp'!BK40/'7 Sysselsatta (kvartal)'!BK40</f>
        <v>5.2223551157986298E-2</v>
      </c>
      <c r="BK40" s="140">
        <f>'1 Utsläpp'!BL40/'7 Sysselsatta (kvartal)'!BL40</f>
        <v>5.3751093613298336E-2</v>
      </c>
      <c r="BL40" s="140">
        <f>'1 Utsläpp'!BM40/'7 Sysselsatta (kvartal)'!BM40</f>
        <v>4.6576373212942064E-2</v>
      </c>
      <c r="BM40" s="140">
        <f>'1 Utsläpp'!BN40/'7 Sysselsatta (kvartal)'!BN40</f>
        <v>4.4487488221128677E-2</v>
      </c>
      <c r="BN40" s="140">
        <f>'1 Utsläpp'!BO40/'7 Sysselsatta (kvartal)'!BO40</f>
        <v>5.0483118011073712E-2</v>
      </c>
      <c r="BO40" s="140">
        <f>'1 Utsläpp'!BP40/'7 Sysselsatta (kvartal)'!BP40</f>
        <v>6.2377424275441275E-2</v>
      </c>
      <c r="BP40" s="140">
        <f>'1 Utsläpp'!BQ40/'7 Sysselsatta (kvartal)'!BQ40</f>
        <v>5.4468586107246073E-2</v>
      </c>
      <c r="BQ40" s="140">
        <f>'1 Utsläpp'!BR40/'7 Sysselsatta (kvartal)'!BR40</f>
        <v>5.2031590979943886E-2</v>
      </c>
      <c r="BR40" s="140">
        <f>'1 Utsläpp'!BS40/'7 Sysselsatta (kvartal)'!BS40</f>
        <v>5.6937329700272481E-2</v>
      </c>
      <c r="BS40" s="140">
        <f>'1 Utsläpp'!BT40/'7 Sysselsatta (kvartal)'!BT40</f>
        <v>6.100131752305666E-2</v>
      </c>
      <c r="BT40" s="140">
        <f>'1 Utsläpp'!BU40/'7 Sysselsatta (kvartal)'!BU40</f>
        <v>5.2734332865926006E-2</v>
      </c>
      <c r="BU40" s="140">
        <f>'1 Utsläpp'!BV40/'7 Sysselsatta (kvartal)'!BV40</f>
        <v>4.9947643979057592E-2</v>
      </c>
      <c r="BV40" s="140">
        <f>'1 Utsläpp'!BW40/'7 Sysselsatta (kvartal)'!BW40</f>
        <v>5.6248636859323881E-2</v>
      </c>
      <c r="BW40" s="232"/>
    </row>
    <row r="41" spans="1:75" s="16" customFormat="1" ht="15.75" customHeight="1" x14ac:dyDescent="0.3">
      <c r="A41"/>
      <c r="B41" s="131" t="s">
        <v>137</v>
      </c>
      <c r="C41" s="116" t="s">
        <v>220</v>
      </c>
      <c r="D41" s="140">
        <f>'1 Utsläpp'!D41/'7 Sysselsatta (kvartal)'!D41</f>
        <v>7.7727614747930773E-2</v>
      </c>
      <c r="E41" s="140">
        <f>'1 Utsläpp'!E41/'7 Sysselsatta (kvartal)'!E41</f>
        <v>8.0105501130369267E-2</v>
      </c>
      <c r="F41" s="140">
        <f>'1 Utsläpp'!F41/'7 Sysselsatta (kvartal)'!F41</f>
        <v>7.8732030962034641E-2</v>
      </c>
      <c r="G41" s="140">
        <f>'1 Utsläpp'!G41/'7 Sysselsatta (kvartal)'!G41</f>
        <v>8.2051282051282065E-2</v>
      </c>
      <c r="H41" s="140">
        <f>'1 Utsläpp'!H41/'7 Sysselsatta (kvartal)'!H41</f>
        <v>7.7688480673555299E-2</v>
      </c>
      <c r="I41" s="140">
        <f>'1 Utsläpp'!I41/'7 Sysselsatta (kvartal)'!I41</f>
        <v>7.9537572254335262E-2</v>
      </c>
      <c r="J41" s="140">
        <f>'1 Utsläpp'!J41/'7 Sysselsatta (kvartal)'!J41</f>
        <v>7.949395770392749E-2</v>
      </c>
      <c r="K41" s="140">
        <f>'1 Utsläpp'!K41/'7 Sysselsatta (kvartal)'!K41</f>
        <v>8.1493001555209957E-2</v>
      </c>
      <c r="L41" s="140">
        <f>'1 Utsläpp'!L41/'7 Sysselsatta (kvartal)'!L41</f>
        <v>8.1217872676947411E-2</v>
      </c>
      <c r="M41" s="140">
        <f>'1 Utsläpp'!M41/'7 Sysselsatta (kvartal)'!M41</f>
        <v>7.7799684542586761E-2</v>
      </c>
      <c r="N41" s="140">
        <f>'1 Utsläpp'!N41/'7 Sysselsatta (kvartal)'!N41</f>
        <v>7.7986938148290427E-2</v>
      </c>
      <c r="O41" s="140">
        <f>'1 Utsläpp'!N41/'7 Sysselsatta (kvartal)'!N41</f>
        <v>7.7986938148290427E-2</v>
      </c>
      <c r="P41" s="140">
        <f>'1 Utsläpp'!O41/'7 Sysselsatta (kvartal)'!O41</f>
        <v>8.4663782933543055E-2</v>
      </c>
      <c r="Q41" s="140">
        <f>'1 Utsläpp'!P41/'7 Sysselsatta (kvartal)'!Q41</f>
        <v>7.395548613822725E-2</v>
      </c>
      <c r="R41" s="140">
        <f>'1 Utsläpp'!Q41/'7 Sysselsatta (kvartal)'!R41</f>
        <v>7.2065548780487806E-2</v>
      </c>
      <c r="S41" s="140">
        <f>'1 Utsläpp'!R41/'7 Sysselsatta (kvartal)'!S41</f>
        <v>7.5126903553299484E-2</v>
      </c>
      <c r="T41" s="140">
        <f>'1 Utsläpp'!S41/'7 Sysselsatta (kvartal)'!T41</f>
        <v>7.369248918600077E-2</v>
      </c>
      <c r="U41" s="140">
        <f>'1 Utsläpp'!T41/'7 Sysselsatta (kvartal)'!U41</f>
        <v>7.5585937500000006E-2</v>
      </c>
      <c r="V41" s="140">
        <f>'1 Utsläpp'!U41/'7 Sysselsatta (kvartal)'!V41</f>
        <v>7.3447619047619053E-2</v>
      </c>
      <c r="W41" s="140">
        <f>'1 Utsläpp'!V41/'7 Sysselsatta (kvartal)'!W41</f>
        <v>7.8065021543282404E-2</v>
      </c>
      <c r="X41" s="140">
        <f>'1 Utsläpp'!W41/'7 Sysselsatta (kvartal)'!X41</f>
        <v>7.8198127925117017E-2</v>
      </c>
      <c r="Y41" s="140">
        <f>'1 Utsläpp'!X41/'7 Sysselsatta (kvartal)'!Y41</f>
        <v>6.9204018547140644E-2</v>
      </c>
      <c r="Z41" s="140">
        <f>'1 Utsläpp'!Y41/'7 Sysselsatta (kvartal)'!Z41</f>
        <v>6.9653614457831317E-2</v>
      </c>
      <c r="AA41" s="140">
        <f>'1 Utsläpp'!Z41/'7 Sysselsatta (kvartal)'!AA41</f>
        <v>7.2636047857969885E-2</v>
      </c>
      <c r="AB41" s="140">
        <f>'1 Utsläpp'!AA41/'7 Sysselsatta (kvartal)'!AB41</f>
        <v>6.8507863444572312E-2</v>
      </c>
      <c r="AC41" s="140">
        <f>'1 Utsläpp'!AB41/'7 Sysselsatta (kvartal)'!AC41</f>
        <v>6.2837580829212633E-2</v>
      </c>
      <c r="AD41" s="140">
        <f>'1 Utsläpp'!AC41/'7 Sysselsatta (kvartal)'!AD41</f>
        <v>6.3871444403398592E-2</v>
      </c>
      <c r="AE41" s="140">
        <f>'1 Utsläpp'!AD41/'7 Sysselsatta (kvartal)'!AE41</f>
        <v>6.7371601208459211E-2</v>
      </c>
      <c r="AF41" s="140">
        <f>'1 Utsläpp'!AE41/'7 Sysselsatta (kvartal)'!AF41</f>
        <v>6.373873873873874E-2</v>
      </c>
      <c r="AG41" s="140">
        <f>'1 Utsläpp'!AF41/'7 Sysselsatta (kvartal)'!AG41</f>
        <v>5.7058169692478705E-2</v>
      </c>
      <c r="AH41" s="140">
        <f>'1 Utsläpp'!AG41/'7 Sysselsatta (kvartal)'!AH41</f>
        <v>6.0753077480086903E-2</v>
      </c>
      <c r="AI41" s="140">
        <f>'1 Utsläpp'!AH41/'7 Sysselsatta (kvartal)'!AI41</f>
        <v>6.4047442550037068E-2</v>
      </c>
      <c r="AJ41" s="140">
        <f>'1 Utsläpp'!AI41/'7 Sysselsatta (kvartal)'!AJ41</f>
        <v>6.0524372230428357E-2</v>
      </c>
      <c r="AK41" s="140">
        <f>'1 Utsläpp'!AJ41/'7 Sysselsatta (kvartal)'!AK41</f>
        <v>5.5173674588665449E-2</v>
      </c>
      <c r="AL41" s="140">
        <f>'1 Utsläpp'!AK41/'7 Sysselsatta (kvartal)'!AL41</f>
        <v>5.8077197998570404E-2</v>
      </c>
      <c r="AM41" s="140">
        <f>'1 Utsläpp'!AL41/'7 Sysselsatta (kvartal)'!AM41</f>
        <v>6.0752099306316178E-2</v>
      </c>
      <c r="AN41" s="140">
        <f>'1 Utsläpp'!AM41/'7 Sysselsatta (kvartal)'!AN41</f>
        <v>5.6895930860640986E-2</v>
      </c>
      <c r="AO41" s="140">
        <f>'1 Utsläpp'!AN41/'7 Sysselsatta (kvartal)'!AO41</f>
        <v>5.1103988603988598E-2</v>
      </c>
      <c r="AP41" s="140">
        <f>'1 Utsläpp'!AO41/'7 Sysselsatta (kvartal)'!AP41</f>
        <v>5.4665738161559889E-2</v>
      </c>
      <c r="AQ41" s="140">
        <f>'1 Utsläpp'!AP41/'7 Sysselsatta (kvartal)'!AQ41</f>
        <v>5.6970128022759602E-2</v>
      </c>
      <c r="AR41" s="140">
        <f>'1 Utsläpp'!AQ41/'7 Sysselsatta (kvartal)'!AR41</f>
        <v>5.252986647926914E-2</v>
      </c>
      <c r="AS41" s="140">
        <f>'1 Utsläpp'!AR41/'7 Sysselsatta (kvartal)'!AS41</f>
        <v>4.844785490059296E-2</v>
      </c>
      <c r="AT41" s="140">
        <f>'1 Utsläpp'!AS41/'7 Sysselsatta (kvartal)'!AT41</f>
        <v>5.2055725450220865E-2</v>
      </c>
      <c r="AU41" s="140">
        <f>'1 Utsläpp'!AT41/'7 Sysselsatta (kvartal)'!AU41</f>
        <v>5.5582608695652173E-2</v>
      </c>
      <c r="AV41" s="140">
        <f>'1 Utsläpp'!AU41/'7 Sysselsatta (kvartal)'!AV41</f>
        <v>5.1124178484953299E-2</v>
      </c>
      <c r="AW41" s="140">
        <f>'1 Utsläpp'!AV41/'7 Sysselsatta (kvartal)'!AW41</f>
        <v>4.9347975291695267E-2</v>
      </c>
      <c r="AX41" s="140">
        <f>'1 Utsläpp'!AW41/'7 Sysselsatta (kvartal)'!AX41</f>
        <v>5.220440881763528E-2</v>
      </c>
      <c r="AY41" s="140">
        <f>'1 Utsläpp'!AX41/'7 Sysselsatta (kvartal)'!AY41</f>
        <v>5.5403556771545827E-2</v>
      </c>
      <c r="AZ41" s="140">
        <f>'1 Utsläpp'!AZ41/'7 Sysselsatta (kvartal)'!AZ41</f>
        <v>4.9090284929625819E-2</v>
      </c>
      <c r="BA41" s="140">
        <f>'1 Utsläpp'!BA41/'7 Sysselsatta (kvartal)'!BA41</f>
        <v>4.7866165926937522E-2</v>
      </c>
      <c r="BB41" s="140">
        <f>'1 Utsläpp'!BB41/'7 Sysselsatta (kvartal)'!BB41</f>
        <v>5.1416194601799393E-2</v>
      </c>
      <c r="BC41" s="140">
        <f>'1 Utsläpp'!BC41/'7 Sysselsatta (kvartal)'!BC41</f>
        <v>4.82009504412763E-2</v>
      </c>
      <c r="BD41" s="140">
        <f>'1 Utsläpp'!BD41/'7 Sysselsatta (kvartal)'!BD41</f>
        <v>4.4833389431167957E-2</v>
      </c>
      <c r="BE41" s="140">
        <f>'1 Utsläpp'!BE41/'7 Sysselsatta (kvartal)'!BE41</f>
        <v>4.858085808580858E-2</v>
      </c>
      <c r="BF41" s="140">
        <f>'1 Utsläpp'!BF41/'7 Sysselsatta (kvartal)'!BF41</f>
        <v>4.988713318284424E-2</v>
      </c>
      <c r="BG41" s="140">
        <f>'1 Utsläpp'!BG41/'7 Sysselsatta (kvartal)'!BG41</f>
        <v>4.7327989311957253E-2</v>
      </c>
      <c r="BH41" s="140">
        <f>'1 Utsläpp'!BH41/'7 Sysselsatta (kvartal)'!BH41</f>
        <v>4.1851239669421489E-2</v>
      </c>
      <c r="BI41" s="140">
        <f>'1 Utsläpp'!BI41/'7 Sysselsatta (kvartal)'!BI41</f>
        <v>4.2932281393819861E-2</v>
      </c>
      <c r="BJ41" s="140">
        <f>'1 Utsläpp'!BK41/'7 Sysselsatta (kvartal)'!BK41</f>
        <v>4.3430656934306575E-2</v>
      </c>
      <c r="BK41" s="140">
        <f>'1 Utsläpp'!BL41/'7 Sysselsatta (kvartal)'!BL41</f>
        <v>4.1501322751322754E-2</v>
      </c>
      <c r="BL41" s="140">
        <f>'1 Utsläpp'!BM41/'7 Sysselsatta (kvartal)'!BM41</f>
        <v>4.2563600782778863E-2</v>
      </c>
      <c r="BM41" s="140">
        <f>'1 Utsläpp'!BN41/'7 Sysselsatta (kvartal)'!BN41</f>
        <v>4.1786283891547045E-2</v>
      </c>
      <c r="BN41" s="140">
        <f>'1 Utsläpp'!BO41/'7 Sysselsatta (kvartal)'!BO41</f>
        <v>4.1424371120548836E-2</v>
      </c>
      <c r="BO41" s="140">
        <f>'1 Utsläpp'!BP41/'7 Sysselsatta (kvartal)'!BP41</f>
        <v>4.8514528240287298E-2</v>
      </c>
      <c r="BP41" s="140">
        <f>'1 Utsläpp'!BQ41/'7 Sysselsatta (kvartal)'!BQ41</f>
        <v>4.95635305528613E-2</v>
      </c>
      <c r="BQ41" s="140">
        <f>'1 Utsläpp'!BR41/'7 Sysselsatta (kvartal)'!BR41</f>
        <v>4.9968274111675128E-2</v>
      </c>
      <c r="BR41" s="140">
        <f>'1 Utsläpp'!BS41/'7 Sysselsatta (kvartal)'!BS41</f>
        <v>4.7022453628376176E-2</v>
      </c>
      <c r="BS41" s="140">
        <f>'1 Utsläpp'!BT41/'7 Sysselsatta (kvartal)'!BT41</f>
        <v>4.6764227642276425E-2</v>
      </c>
      <c r="BT41" s="140">
        <f>'1 Utsläpp'!BU41/'7 Sysselsatta (kvartal)'!BU41</f>
        <v>4.7145606157793452E-2</v>
      </c>
      <c r="BU41" s="140">
        <f>'1 Utsläpp'!BV41/'7 Sysselsatta (kvartal)'!BV41</f>
        <v>4.7110552763819098E-2</v>
      </c>
      <c r="BV41" s="140">
        <f>'1 Utsläpp'!BW41/'7 Sysselsatta (kvartal)'!BW41</f>
        <v>4.625806451612903E-2</v>
      </c>
      <c r="BW41" s="232"/>
    </row>
    <row r="42" spans="1:75" s="16" customFormat="1" ht="15.75" customHeight="1" x14ac:dyDescent="0.3">
      <c r="A42"/>
      <c r="B42" s="131" t="s">
        <v>138</v>
      </c>
      <c r="C42" s="116" t="s">
        <v>49</v>
      </c>
      <c r="D42" s="140" t="s">
        <v>338</v>
      </c>
      <c r="E42" s="140" t="s">
        <v>338</v>
      </c>
      <c r="F42" s="140" t="s">
        <v>338</v>
      </c>
      <c r="G42" s="140" t="s">
        <v>338</v>
      </c>
      <c r="H42" s="140" t="s">
        <v>338</v>
      </c>
      <c r="I42" s="140" t="s">
        <v>338</v>
      </c>
      <c r="J42" s="140" t="s">
        <v>338</v>
      </c>
      <c r="K42" s="140" t="s">
        <v>338</v>
      </c>
      <c r="L42" s="140" t="s">
        <v>338</v>
      </c>
      <c r="M42" s="140" t="s">
        <v>338</v>
      </c>
      <c r="N42" s="140" t="s">
        <v>338</v>
      </c>
      <c r="O42" s="140" t="s">
        <v>338</v>
      </c>
      <c r="P42" s="140" t="s">
        <v>338</v>
      </c>
      <c r="Q42" s="140" t="s">
        <v>338</v>
      </c>
      <c r="R42" s="140" t="s">
        <v>338</v>
      </c>
      <c r="S42" s="140" t="s">
        <v>338</v>
      </c>
      <c r="T42" s="140" t="s">
        <v>338</v>
      </c>
      <c r="U42" s="140" t="s">
        <v>338</v>
      </c>
      <c r="V42" s="140" t="s">
        <v>338</v>
      </c>
      <c r="W42" s="140" t="s">
        <v>338</v>
      </c>
      <c r="X42" s="140" t="s">
        <v>338</v>
      </c>
      <c r="Y42" s="140" t="s">
        <v>338</v>
      </c>
      <c r="Z42" s="140" t="s">
        <v>338</v>
      </c>
      <c r="AA42" s="140" t="s">
        <v>338</v>
      </c>
      <c r="AB42" s="140" t="s">
        <v>338</v>
      </c>
      <c r="AC42" s="140" t="s">
        <v>338</v>
      </c>
      <c r="AD42" s="140" t="s">
        <v>338</v>
      </c>
      <c r="AE42" s="140" t="s">
        <v>338</v>
      </c>
      <c r="AF42" s="140" t="s">
        <v>338</v>
      </c>
      <c r="AG42" s="140" t="s">
        <v>338</v>
      </c>
      <c r="AH42" s="140" t="s">
        <v>338</v>
      </c>
      <c r="AI42" s="140" t="s">
        <v>338</v>
      </c>
      <c r="AJ42" s="140" t="s">
        <v>338</v>
      </c>
      <c r="AK42" s="140" t="s">
        <v>338</v>
      </c>
      <c r="AL42" s="140" t="s">
        <v>338</v>
      </c>
      <c r="AM42" s="140" t="s">
        <v>338</v>
      </c>
      <c r="AN42" s="140" t="s">
        <v>338</v>
      </c>
      <c r="AO42" s="140" t="s">
        <v>338</v>
      </c>
      <c r="AP42" s="140" t="s">
        <v>338</v>
      </c>
      <c r="AQ42" s="140" t="s">
        <v>338</v>
      </c>
      <c r="AR42" s="140" t="s">
        <v>338</v>
      </c>
      <c r="AS42" s="140" t="s">
        <v>338</v>
      </c>
      <c r="AT42" s="140" t="s">
        <v>338</v>
      </c>
      <c r="AU42" s="140" t="s">
        <v>338</v>
      </c>
      <c r="AV42" s="140" t="s">
        <v>338</v>
      </c>
      <c r="AW42" s="140" t="s">
        <v>338</v>
      </c>
      <c r="AX42" s="140" t="s">
        <v>338</v>
      </c>
      <c r="AY42" s="140" t="s">
        <v>338</v>
      </c>
      <c r="AZ42" s="140" t="s">
        <v>338</v>
      </c>
      <c r="BA42" s="140" t="s">
        <v>338</v>
      </c>
      <c r="BB42" s="140" t="s">
        <v>338</v>
      </c>
      <c r="BC42" s="140" t="s">
        <v>338</v>
      </c>
      <c r="BD42" s="140" t="s">
        <v>338</v>
      </c>
      <c r="BE42" s="140" t="s">
        <v>338</v>
      </c>
      <c r="BF42" s="140" t="s">
        <v>338</v>
      </c>
      <c r="BG42" s="140" t="s">
        <v>338</v>
      </c>
      <c r="BH42" s="140" t="s">
        <v>338</v>
      </c>
      <c r="BI42" s="140" t="s">
        <v>338</v>
      </c>
      <c r="BJ42" s="140" t="s">
        <v>338</v>
      </c>
      <c r="BK42" s="140" t="s">
        <v>338</v>
      </c>
      <c r="BL42" s="140" t="s">
        <v>338</v>
      </c>
      <c r="BM42" s="140" t="s">
        <v>338</v>
      </c>
      <c r="BN42" s="140" t="s">
        <v>338</v>
      </c>
      <c r="BO42" s="140" t="s">
        <v>338</v>
      </c>
      <c r="BP42" s="140" t="s">
        <v>338</v>
      </c>
      <c r="BQ42" s="140" t="s">
        <v>338</v>
      </c>
      <c r="BR42" s="140" t="s">
        <v>338</v>
      </c>
      <c r="BS42" s="140" t="s">
        <v>338</v>
      </c>
      <c r="BT42" s="140" t="s">
        <v>338</v>
      </c>
      <c r="BU42" s="140" t="s">
        <v>338</v>
      </c>
      <c r="BV42" s="140" t="s">
        <v>338</v>
      </c>
      <c r="BW42" s="232"/>
    </row>
    <row r="43" spans="1:75" s="17" customFormat="1" ht="15.75" customHeight="1" x14ac:dyDescent="0.3">
      <c r="A43"/>
      <c r="B43" s="123" t="s">
        <v>99</v>
      </c>
      <c r="C43" s="132" t="s">
        <v>175</v>
      </c>
      <c r="D43" s="261">
        <f>'1 Utsläpp'!D43/'7 Sysselsatta (kvartal)'!D43</f>
        <v>3.7883603953406282</v>
      </c>
      <c r="E43" s="261">
        <f>'1 Utsläpp'!E43/'7 Sysselsatta (kvartal)'!E43</f>
        <v>3.5466498349194011</v>
      </c>
      <c r="F43" s="261">
        <f>'1 Utsläpp'!F43/'7 Sysselsatta (kvartal)'!F43</f>
        <v>3.3787846662708851</v>
      </c>
      <c r="G43" s="261">
        <f>'1 Utsläpp'!G43/'7 Sysselsatta (kvartal)'!G43</f>
        <v>3.9171723593633541</v>
      </c>
      <c r="H43" s="261">
        <f>'1 Utsläpp'!H43/'7 Sysselsatta (kvartal)'!H43</f>
        <v>3.6485565536041475</v>
      </c>
      <c r="I43" s="261">
        <f>'1 Utsläpp'!I43/'7 Sysselsatta (kvartal)'!I43</f>
        <v>3.3013960566362317</v>
      </c>
      <c r="J43" s="261">
        <f>'1 Utsläpp'!J43/'7 Sysselsatta (kvartal)'!J43</f>
        <v>3.0527235533503077</v>
      </c>
      <c r="K43" s="261">
        <f>'1 Utsläpp'!K43/'7 Sysselsatta (kvartal)'!K43</f>
        <v>3.7288055891441618</v>
      </c>
      <c r="L43" s="261">
        <f>'1 Utsläpp'!L43/'7 Sysselsatta (kvartal)'!L43</f>
        <v>4.2266773487395906</v>
      </c>
      <c r="M43" s="261">
        <f>'1 Utsläpp'!M43/'7 Sysselsatta (kvartal)'!M43</f>
        <v>3.5516467790938315</v>
      </c>
      <c r="N43" s="261">
        <f>'1 Utsläpp'!N43/'7 Sysselsatta (kvartal)'!N43</f>
        <v>3.2264320294760291</v>
      </c>
      <c r="O43" s="261">
        <f>'1 Utsläpp'!N43/'7 Sysselsatta (kvartal)'!N43</f>
        <v>3.2264320294760291</v>
      </c>
      <c r="P43" s="261">
        <f>'1 Utsläpp'!O43/'7 Sysselsatta (kvartal)'!O43</f>
        <v>3.9974197235104074</v>
      </c>
      <c r="Q43" s="261">
        <f>'1 Utsläpp'!P43/'7 Sysselsatta (kvartal)'!Q43</f>
        <v>3.7480328326779695</v>
      </c>
      <c r="R43" s="261">
        <f>'1 Utsläpp'!Q43/'7 Sysselsatta (kvartal)'!R43</f>
        <v>3.2264914415170334</v>
      </c>
      <c r="S43" s="261">
        <f>'1 Utsläpp'!R43/'7 Sysselsatta (kvartal)'!S43</f>
        <v>3.1172976007946964</v>
      </c>
      <c r="T43" s="261">
        <f>'1 Utsläpp'!S43/'7 Sysselsatta (kvartal)'!T43</f>
        <v>3.3762763349172258</v>
      </c>
      <c r="U43" s="261">
        <f>'1 Utsläpp'!T43/'7 Sysselsatta (kvartal)'!U43</f>
        <v>3.42355199181097</v>
      </c>
      <c r="V43" s="261">
        <f>'1 Utsläpp'!U43/'7 Sysselsatta (kvartal)'!V43</f>
        <v>2.9811270013342228</v>
      </c>
      <c r="W43" s="261">
        <f>'1 Utsläpp'!V43/'7 Sysselsatta (kvartal)'!W43</f>
        <v>2.8957896770869116</v>
      </c>
      <c r="X43" s="261">
        <f>'1 Utsläpp'!W43/'7 Sysselsatta (kvartal)'!X43</f>
        <v>3.3253240601179965</v>
      </c>
      <c r="Y43" s="261">
        <f>'1 Utsläpp'!X43/'7 Sysselsatta (kvartal)'!Y43</f>
        <v>3.2886431799940858</v>
      </c>
      <c r="Z43" s="261">
        <f>'1 Utsläpp'!Y43/'7 Sysselsatta (kvartal)'!Z43</f>
        <v>2.933979941392546</v>
      </c>
      <c r="AA43" s="261">
        <f>'1 Utsläpp'!Z43/'7 Sysselsatta (kvartal)'!AA43</f>
        <v>2.8641481450092168</v>
      </c>
      <c r="AB43" s="261">
        <f>'1 Utsläpp'!AA43/'7 Sysselsatta (kvartal)'!AB43</f>
        <v>3.0664656238012018</v>
      </c>
      <c r="AC43" s="261">
        <f>'1 Utsläpp'!AB43/'7 Sysselsatta (kvartal)'!AC43</f>
        <v>2.9928267667292059</v>
      </c>
      <c r="AD43" s="261">
        <f>'1 Utsläpp'!AC43/'7 Sysselsatta (kvartal)'!AD43</f>
        <v>2.7975151257613473</v>
      </c>
      <c r="AE43" s="261">
        <f>'1 Utsläpp'!AD43/'7 Sysselsatta (kvartal)'!AE43</f>
        <v>2.8175931531155411</v>
      </c>
      <c r="AF43" s="261">
        <f>'1 Utsläpp'!AE43/'7 Sysselsatta (kvartal)'!AF43</f>
        <v>3.0201504073532481</v>
      </c>
      <c r="AG43" s="261">
        <f>'1 Utsläpp'!AF43/'7 Sysselsatta (kvartal)'!AG43</f>
        <v>3.0580322939407671</v>
      </c>
      <c r="AH43" s="261">
        <f>'1 Utsläpp'!AG43/'7 Sysselsatta (kvartal)'!AH43</f>
        <v>2.8389814221652787</v>
      </c>
      <c r="AI43" s="261">
        <f>'1 Utsläpp'!AH43/'7 Sysselsatta (kvartal)'!AI43</f>
        <v>2.7497137228344521</v>
      </c>
      <c r="AJ43" s="261">
        <f>'1 Utsläpp'!AI43/'7 Sysselsatta (kvartal)'!AJ43</f>
        <v>2.943950141457214</v>
      </c>
      <c r="AK43" s="261">
        <f>'1 Utsläpp'!AJ43/'7 Sysselsatta (kvartal)'!AK43</f>
        <v>3.0143938329351774</v>
      </c>
      <c r="AL43" s="261">
        <f>'1 Utsläpp'!AK43/'7 Sysselsatta (kvartal)'!AL43</f>
        <v>2.7439712116730748</v>
      </c>
      <c r="AM43" s="261">
        <f>'1 Utsläpp'!AL43/'7 Sysselsatta (kvartal)'!AM43</f>
        <v>2.7750935877309502</v>
      </c>
      <c r="AN43" s="261">
        <f>'1 Utsläpp'!AM43/'7 Sysselsatta (kvartal)'!AN43</f>
        <v>3.0019405615412347</v>
      </c>
      <c r="AO43" s="261">
        <f>'1 Utsläpp'!AN43/'7 Sysselsatta (kvartal)'!AO43</f>
        <v>2.8180682976554539</v>
      </c>
      <c r="AP43" s="261">
        <f>'1 Utsläpp'!AO43/'7 Sysselsatta (kvartal)'!AP43</f>
        <v>2.6575667485039127</v>
      </c>
      <c r="AQ43" s="261">
        <f>'1 Utsläpp'!AP43/'7 Sysselsatta (kvartal)'!AQ43</f>
        <v>2.6784586687610443</v>
      </c>
      <c r="AR43" s="261">
        <f>'1 Utsläpp'!AQ43/'7 Sysselsatta (kvartal)'!AR43</f>
        <v>2.8426219859130062</v>
      </c>
      <c r="AS43" s="261">
        <f>'1 Utsläpp'!AR43/'7 Sysselsatta (kvartal)'!AS43</f>
        <v>2.7504776211385873</v>
      </c>
      <c r="AT43" s="261">
        <f>'1 Utsläpp'!AS43/'7 Sysselsatta (kvartal)'!AT43</f>
        <v>2.5754802324040957</v>
      </c>
      <c r="AU43" s="261">
        <f>'1 Utsläpp'!AT43/'7 Sysselsatta (kvartal)'!AU43</f>
        <v>2.5729069182876367</v>
      </c>
      <c r="AV43" s="261">
        <f>'1 Utsläpp'!AU43/'7 Sysselsatta (kvartal)'!AV43</f>
        <v>2.763164140775471</v>
      </c>
      <c r="AW43" s="261">
        <f>'1 Utsläpp'!AV43/'7 Sysselsatta (kvartal)'!AW43</f>
        <v>2.6759847570900592</v>
      </c>
      <c r="AX43" s="261">
        <f>'1 Utsläpp'!AW43/'7 Sysselsatta (kvartal)'!AX43</f>
        <v>2.5024262258082719</v>
      </c>
      <c r="AY43" s="261">
        <f>'1 Utsläpp'!AX43/'7 Sysselsatta (kvartal)'!AY43</f>
        <v>2.5650510645663838</v>
      </c>
      <c r="AZ43" s="261">
        <f>'1 Utsläpp'!AZ43/'7 Sysselsatta (kvartal)'!AZ43</f>
        <v>2.5989162215898016</v>
      </c>
      <c r="BA43" s="261">
        <f>'1 Utsläpp'!BA43/'7 Sysselsatta (kvartal)'!BA43</f>
        <v>2.2570129743439664</v>
      </c>
      <c r="BB43" s="261">
        <f>'1 Utsläpp'!BB43/'7 Sysselsatta (kvartal)'!BB43</f>
        <v>2.2101506998831932</v>
      </c>
      <c r="BC43" s="261">
        <f>'1 Utsläpp'!BC43/'7 Sysselsatta (kvartal)'!BC43</f>
        <v>2.3662926601215521</v>
      </c>
      <c r="BD43" s="261">
        <f>'1 Utsläpp'!BD43/'7 Sysselsatta (kvartal)'!BD43</f>
        <v>2.4615219933791899</v>
      </c>
      <c r="BE43" s="261">
        <f>'1 Utsläpp'!BE43/'7 Sysselsatta (kvartal)'!BE43</f>
        <v>2.465916610235078</v>
      </c>
      <c r="BF43" s="261">
        <f>'1 Utsläpp'!BF43/'7 Sysselsatta (kvartal)'!BF43</f>
        <v>2.2846594715295869</v>
      </c>
      <c r="BG43" s="261">
        <f>'1 Utsläpp'!BG43/'7 Sysselsatta (kvartal)'!BG43</f>
        <v>2.4940334941810955</v>
      </c>
      <c r="BH43" s="261">
        <f>'1 Utsläpp'!BH43/'7 Sysselsatta (kvartal)'!BH43</f>
        <v>2.4056139480762262</v>
      </c>
      <c r="BI43" s="261">
        <f>'1 Utsläpp'!BI43/'7 Sysselsatta (kvartal)'!BI43</f>
        <v>2.17087680148768</v>
      </c>
      <c r="BJ43" s="261">
        <f>'1 Utsläpp'!BK43/'7 Sysselsatta (kvartal)'!BK43</f>
        <v>2.4078649823217444</v>
      </c>
      <c r="BK43" s="261">
        <f>'1 Utsläpp'!BL43/'7 Sysselsatta (kvartal)'!BL43</f>
        <v>2.2915677048323246</v>
      </c>
      <c r="BL43" s="261">
        <f>'1 Utsläpp'!BM43/'7 Sysselsatta (kvartal)'!BM43</f>
        <v>2.2566267047954245</v>
      </c>
      <c r="BM43" s="261">
        <f>'1 Utsläpp'!BN43/'7 Sysselsatta (kvartal)'!BN43</f>
        <v>2.1143732252245817</v>
      </c>
      <c r="BN43" s="261">
        <f>'1 Utsläpp'!BO43/'7 Sysselsatta (kvartal)'!BO43</f>
        <v>2.2327576714138893</v>
      </c>
      <c r="BO43" s="261">
        <f>'1 Utsläpp'!BP43/'7 Sysselsatta (kvartal)'!BP43</f>
        <v>2.4946831986834233</v>
      </c>
      <c r="BP43" s="261">
        <f>'1 Utsläpp'!BQ43/'7 Sysselsatta (kvartal)'!BQ43</f>
        <v>2.4294343858099654</v>
      </c>
      <c r="BQ43" s="261">
        <f>'1 Utsläpp'!BR43/'7 Sysselsatta (kvartal)'!BR43</f>
        <v>2.3043839798850572</v>
      </c>
      <c r="BR43" s="261">
        <f>'1 Utsläpp'!BS43/'7 Sysselsatta (kvartal)'!BS43</f>
        <v>2.3534621072088724</v>
      </c>
      <c r="BS43" s="261">
        <f>'1 Utsläpp'!BT43/'7 Sysselsatta (kvartal)'!BT43</f>
        <v>2.4160539768455869</v>
      </c>
      <c r="BT43" s="261">
        <f>'1 Utsläpp'!BU43/'7 Sysselsatta (kvartal)'!BU43</f>
        <v>2.3718045597803052</v>
      </c>
      <c r="BU43" s="261">
        <f>'1 Utsläpp'!BV43/'7 Sysselsatta (kvartal)'!BV43</f>
        <v>2.2572630065594397</v>
      </c>
      <c r="BV43" s="261">
        <f>'1 Utsläpp'!BW43/'7 Sysselsatta (kvartal)'!BW43</f>
        <v>2.3793662789625993</v>
      </c>
      <c r="BW43" s="263"/>
    </row>
    <row r="44" spans="1:75" s="16" customFormat="1" ht="15.75" customHeight="1" x14ac:dyDescent="0.3">
      <c r="A44"/>
      <c r="B44" s="116"/>
      <c r="C44" s="116"/>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171"/>
    </row>
    <row r="45" spans="1:75" s="16" customFormat="1" ht="15.75" customHeight="1" x14ac:dyDescent="0.3">
      <c r="A45"/>
      <c r="B45" s="116"/>
      <c r="C45" s="116"/>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171"/>
    </row>
    <row r="46" spans="1:75" ht="15.75" customHeight="1" x14ac:dyDescent="0.25">
      <c r="B46" s="226" t="str">
        <f>B3</f>
        <v>Intensities: Greenhouse gas emissions by employees</v>
      </c>
      <c r="C46" s="226" t="str">
        <f>C3</f>
        <v>Intensiteter: Utsläpp av växthusgaser 
per sysselsatta</v>
      </c>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181"/>
    </row>
    <row r="47" spans="1:75" ht="15.75" customHeight="1" x14ac:dyDescent="0.25">
      <c r="B47" s="226" t="str">
        <f>B4</f>
        <v>Tonnes carbon dioxide equivalents by number of employees</v>
      </c>
      <c r="C47" s="226" t="str">
        <f>C4</f>
        <v>Ton koldioxidekvivalenter per sysselsatt</v>
      </c>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181"/>
    </row>
    <row r="48" spans="1:75" ht="15.75" customHeight="1" x14ac:dyDescent="0.25">
      <c r="B48" s="239" t="s">
        <v>100</v>
      </c>
      <c r="C48" s="134" t="s">
        <v>173</v>
      </c>
      <c r="D48" s="163" t="str">
        <f>D5</f>
        <v>2008K1</v>
      </c>
      <c r="E48" s="163" t="str">
        <f t="shared" ref="E48:BQ48" si="0">E5</f>
        <v>2008K2</v>
      </c>
      <c r="F48" s="163" t="str">
        <f t="shared" si="0"/>
        <v>2008K3</v>
      </c>
      <c r="G48" s="163" t="str">
        <f t="shared" si="0"/>
        <v>2008K4</v>
      </c>
      <c r="H48" s="163" t="str">
        <f t="shared" si="0"/>
        <v>2009K1</v>
      </c>
      <c r="I48" s="163" t="str">
        <f t="shared" si="0"/>
        <v>2009K2</v>
      </c>
      <c r="J48" s="163" t="str">
        <f t="shared" si="0"/>
        <v>2009K3</v>
      </c>
      <c r="K48" s="163" t="str">
        <f t="shared" si="0"/>
        <v>2009K4</v>
      </c>
      <c r="L48" s="163" t="str">
        <f t="shared" si="0"/>
        <v>2010K1</v>
      </c>
      <c r="M48" s="163" t="str">
        <f t="shared" si="0"/>
        <v>2010K2</v>
      </c>
      <c r="N48" s="163" t="str">
        <f t="shared" ref="N48" si="1">N5</f>
        <v>2010K3</v>
      </c>
      <c r="O48" s="163" t="str">
        <f t="shared" si="0"/>
        <v>2010K3</v>
      </c>
      <c r="P48" s="163" t="str">
        <f t="shared" si="0"/>
        <v>2010K4</v>
      </c>
      <c r="Q48" s="163" t="str">
        <f t="shared" si="0"/>
        <v>2011K1</v>
      </c>
      <c r="R48" s="163" t="str">
        <f t="shared" si="0"/>
        <v>2011K2</v>
      </c>
      <c r="S48" s="163" t="str">
        <f t="shared" si="0"/>
        <v>2011K3</v>
      </c>
      <c r="T48" s="163" t="str">
        <f t="shared" si="0"/>
        <v>2011K4</v>
      </c>
      <c r="U48" s="163" t="str">
        <f t="shared" si="0"/>
        <v>2012K1</v>
      </c>
      <c r="V48" s="163" t="str">
        <f t="shared" si="0"/>
        <v>2012K2</v>
      </c>
      <c r="W48" s="163" t="str">
        <f t="shared" si="0"/>
        <v>2012K3</v>
      </c>
      <c r="X48" s="163" t="str">
        <f t="shared" si="0"/>
        <v>2012K4</v>
      </c>
      <c r="Y48" s="163" t="str">
        <f t="shared" si="0"/>
        <v>2013K1</v>
      </c>
      <c r="Z48" s="163" t="str">
        <f t="shared" si="0"/>
        <v>2013K2</v>
      </c>
      <c r="AA48" s="163" t="str">
        <f t="shared" si="0"/>
        <v>2013K3</v>
      </c>
      <c r="AB48" s="163" t="str">
        <f t="shared" si="0"/>
        <v>2013K4</v>
      </c>
      <c r="AC48" s="163" t="str">
        <f t="shared" si="0"/>
        <v>2014K1</v>
      </c>
      <c r="AD48" s="163" t="str">
        <f t="shared" si="0"/>
        <v>2014K2</v>
      </c>
      <c r="AE48" s="163" t="str">
        <f t="shared" si="0"/>
        <v>2014K3</v>
      </c>
      <c r="AF48" s="163" t="str">
        <f t="shared" si="0"/>
        <v>2014K4</v>
      </c>
      <c r="AG48" s="163" t="str">
        <f t="shared" si="0"/>
        <v>2015K1</v>
      </c>
      <c r="AH48" s="163" t="str">
        <f t="shared" si="0"/>
        <v>2015K2</v>
      </c>
      <c r="AI48" s="163" t="str">
        <f t="shared" si="0"/>
        <v>2015K3</v>
      </c>
      <c r="AJ48" s="163" t="str">
        <f t="shared" si="0"/>
        <v>2015K4</v>
      </c>
      <c r="AK48" s="163" t="str">
        <f t="shared" si="0"/>
        <v>2016K1</v>
      </c>
      <c r="AL48" s="163" t="str">
        <f t="shared" si="0"/>
        <v>2016K2</v>
      </c>
      <c r="AM48" s="163" t="str">
        <f t="shared" si="0"/>
        <v>2016K3</v>
      </c>
      <c r="AN48" s="163" t="str">
        <f t="shared" si="0"/>
        <v>2016K4</v>
      </c>
      <c r="AO48" s="163" t="str">
        <f t="shared" si="0"/>
        <v>2017K1</v>
      </c>
      <c r="AP48" s="163" t="str">
        <f t="shared" si="0"/>
        <v>2017K2</v>
      </c>
      <c r="AQ48" s="163" t="str">
        <f t="shared" si="0"/>
        <v>2017K3</v>
      </c>
      <c r="AR48" s="163" t="str">
        <f t="shared" si="0"/>
        <v>2017K4</v>
      </c>
      <c r="AS48" s="163" t="str">
        <f t="shared" si="0"/>
        <v>2018K1</v>
      </c>
      <c r="AT48" s="163" t="str">
        <f t="shared" si="0"/>
        <v>2018K2</v>
      </c>
      <c r="AU48" s="163" t="str">
        <f t="shared" si="0"/>
        <v>2018K3</v>
      </c>
      <c r="AV48" s="163" t="str">
        <f t="shared" si="0"/>
        <v>2018K4</v>
      </c>
      <c r="AW48" s="163" t="str">
        <f t="shared" si="0"/>
        <v>2019K1</v>
      </c>
      <c r="AX48" s="163" t="str">
        <f t="shared" si="0"/>
        <v>2019K2</v>
      </c>
      <c r="AY48" s="163" t="str">
        <f t="shared" si="0"/>
        <v>2019K3</v>
      </c>
      <c r="AZ48" s="163" t="str">
        <f t="shared" si="0"/>
        <v>2020K1</v>
      </c>
      <c r="BA48" s="163" t="str">
        <f t="shared" si="0"/>
        <v>2020K2</v>
      </c>
      <c r="BB48" s="163" t="str">
        <f t="shared" si="0"/>
        <v>2020K3</v>
      </c>
      <c r="BC48" s="163" t="str">
        <f t="shared" si="0"/>
        <v>2020K4</v>
      </c>
      <c r="BD48" s="163" t="str">
        <f t="shared" si="0"/>
        <v>2021K1</v>
      </c>
      <c r="BE48" s="163" t="str">
        <f t="shared" si="0"/>
        <v>2021K2</v>
      </c>
      <c r="BF48" s="163" t="str">
        <f t="shared" si="0"/>
        <v>2021K3</v>
      </c>
      <c r="BG48" s="163" t="str">
        <f t="shared" si="0"/>
        <v>2021K4</v>
      </c>
      <c r="BH48" s="163" t="str">
        <f t="shared" si="0"/>
        <v>2022K1</v>
      </c>
      <c r="BI48" s="163" t="str">
        <f t="shared" si="0"/>
        <v>2022K2</v>
      </c>
      <c r="BJ48" s="163" t="str">
        <f t="shared" si="0"/>
        <v>2022K4</v>
      </c>
      <c r="BK48" s="163" t="str">
        <f t="shared" si="0"/>
        <v>2023K1</v>
      </c>
      <c r="BL48" s="163" t="str">
        <f t="shared" si="0"/>
        <v>2023K2</v>
      </c>
      <c r="BM48" s="163" t="str">
        <f t="shared" si="0"/>
        <v>2023K3</v>
      </c>
      <c r="BN48" s="163" t="str">
        <f t="shared" si="0"/>
        <v>2023K4</v>
      </c>
      <c r="BO48" s="163" t="str">
        <f t="shared" si="0"/>
        <v>2024K1</v>
      </c>
      <c r="BP48" s="163" t="str">
        <f t="shared" si="0"/>
        <v>2024K2</v>
      </c>
      <c r="BQ48" s="163" t="str">
        <f t="shared" si="0"/>
        <v>2024K3</v>
      </c>
      <c r="BR48" s="163" t="str">
        <f t="shared" ref="BR48:BV48" si="2">BR5</f>
        <v>2024K4</v>
      </c>
      <c r="BS48" s="163" t="str">
        <f t="shared" si="2"/>
        <v>2025K1</v>
      </c>
      <c r="BT48" s="163" t="str">
        <f t="shared" si="2"/>
        <v>2025K2</v>
      </c>
      <c r="BU48" s="163" t="str">
        <f t="shared" si="2"/>
        <v>2025K3</v>
      </c>
      <c r="BV48" s="163" t="str">
        <f t="shared" si="2"/>
        <v>2025K4</v>
      </c>
      <c r="BW48" s="264"/>
    </row>
    <row r="49" spans="1:75" ht="15.75" customHeight="1" x14ac:dyDescent="0.25">
      <c r="B49" s="260" t="s">
        <v>91</v>
      </c>
      <c r="C49" s="125" t="s">
        <v>22</v>
      </c>
      <c r="D49" s="220">
        <f>'1 Utsläpp'!D49/'7 Sysselsatta (kvartal)'!D49</f>
        <v>21.185549132947976</v>
      </c>
      <c r="E49" s="220">
        <f>'1 Utsläpp'!E49/'7 Sysselsatta (kvartal)'!E49</f>
        <v>20.358356164383558</v>
      </c>
      <c r="F49" s="220">
        <f>'1 Utsläpp'!F49/'7 Sysselsatta (kvartal)'!F49</f>
        <v>19.934739676840216</v>
      </c>
      <c r="G49" s="220">
        <f>'1 Utsläpp'!G49/'7 Sysselsatta (kvartal)'!G49</f>
        <v>18.118313253012047</v>
      </c>
      <c r="H49" s="220">
        <f>'1 Utsläpp'!H49/'7 Sysselsatta (kvartal)'!H49</f>
        <v>20.655674102812803</v>
      </c>
      <c r="I49" s="220">
        <f>'1 Utsläpp'!I49/'7 Sysselsatta (kvartal)'!I49</f>
        <v>19.191949910554563</v>
      </c>
      <c r="J49" s="220">
        <f>'1 Utsläpp'!J49/'7 Sysselsatta (kvartal)'!J49</f>
        <v>18.856992084432719</v>
      </c>
      <c r="K49" s="220">
        <f>'1 Utsläpp'!K49/'7 Sysselsatta (kvartal)'!K49</f>
        <v>17.738004946413849</v>
      </c>
      <c r="L49" s="220">
        <f>'1 Utsläpp'!L49/'7 Sysselsatta (kvartal)'!L49</f>
        <v>20.54906015037594</v>
      </c>
      <c r="M49" s="220">
        <f>'1 Utsläpp'!M49/'7 Sysselsatta (kvartal)'!M49</f>
        <v>18.615681233933159</v>
      </c>
      <c r="N49" s="220">
        <f>'1 Utsläpp'!N49/'7 Sysselsatta (kvartal)'!N49</f>
        <v>18.423628691983122</v>
      </c>
      <c r="O49" s="220">
        <f>'1 Utsläpp'!N49/'7 Sysselsatta (kvartal)'!N49</f>
        <v>18.423628691983122</v>
      </c>
      <c r="P49" s="220">
        <f>'1 Utsläpp'!O49/'7 Sysselsatta (kvartal)'!O49</f>
        <v>17.91803671189146</v>
      </c>
      <c r="Q49" s="220">
        <f>'1 Utsläpp'!P49/'7 Sysselsatta (kvartal)'!Q49</f>
        <v>17.306041335453099</v>
      </c>
      <c r="R49" s="220">
        <f>'1 Utsläpp'!Q49/'7 Sysselsatta (kvartal)'!R49</f>
        <v>17.013657407407408</v>
      </c>
      <c r="S49" s="220">
        <f>'1 Utsläpp'!R49/'7 Sysselsatta (kvartal)'!S49</f>
        <v>15.983746355685131</v>
      </c>
      <c r="T49" s="220">
        <f>'1 Utsläpp'!S49/'7 Sysselsatta (kvartal)'!T49</f>
        <v>17.390887480190173</v>
      </c>
      <c r="U49" s="220">
        <f>'1 Utsläpp'!T49/'7 Sysselsatta (kvartal)'!U49</f>
        <v>16.871662763466045</v>
      </c>
      <c r="V49" s="220">
        <f>'1 Utsläpp'!U49/'7 Sysselsatta (kvartal)'!V49</f>
        <v>16.371483180428132</v>
      </c>
      <c r="W49" s="220">
        <f>'1 Utsläpp'!V49/'7 Sysselsatta (kvartal)'!W49</f>
        <v>15.18877911079746</v>
      </c>
      <c r="X49" s="220">
        <f>'1 Utsläpp'!W49/'7 Sysselsatta (kvartal)'!X49</f>
        <v>17.202621127879269</v>
      </c>
      <c r="Y49" s="220">
        <f>'1 Utsläpp'!X49/'7 Sysselsatta (kvartal)'!Y49</f>
        <v>15.954918032786887</v>
      </c>
      <c r="Z49" s="220">
        <f>'1 Utsläpp'!Y49/'7 Sysselsatta (kvartal)'!Z49</f>
        <v>16.574556669236699</v>
      </c>
      <c r="AA49" s="220">
        <f>'1 Utsläpp'!Z49/'7 Sysselsatta (kvartal)'!AA49</f>
        <v>15.300994318181818</v>
      </c>
      <c r="AB49" s="220">
        <f>'1 Utsläpp'!AA49/'7 Sysselsatta (kvartal)'!AB49</f>
        <v>17.522882736156351</v>
      </c>
      <c r="AC49" s="220">
        <f>'1 Utsläpp'!AB49/'7 Sysselsatta (kvartal)'!AC49</f>
        <v>15.951574212893552</v>
      </c>
      <c r="AD49" s="220">
        <f>'1 Utsläpp'!AC49/'7 Sysselsatta (kvartal)'!AD49</f>
        <v>15.281156316916489</v>
      </c>
      <c r="AE49" s="220">
        <f>'1 Utsläpp'!AD49/'7 Sysselsatta (kvartal)'!AE49</f>
        <v>15.681281864530224</v>
      </c>
      <c r="AF49" s="220">
        <f>'1 Utsläpp'!AE49/'7 Sysselsatta (kvartal)'!AF49</f>
        <v>16.24021084337349</v>
      </c>
      <c r="AG49" s="220">
        <f>'1 Utsläpp'!AF49/'7 Sysselsatta (kvartal)'!AG49</f>
        <v>15.61436993367723</v>
      </c>
      <c r="AH49" s="220">
        <f>'1 Utsläpp'!AG49/'7 Sysselsatta (kvartal)'!AH49</f>
        <v>15.826843657817109</v>
      </c>
      <c r="AI49" s="220">
        <f>'1 Utsläpp'!AH49/'7 Sysselsatta (kvartal)'!AI49</f>
        <v>17.042663476874004</v>
      </c>
      <c r="AJ49" s="220">
        <f>'1 Utsläpp'!AI49/'7 Sysselsatta (kvartal)'!AJ49</f>
        <v>17.382286634460549</v>
      </c>
      <c r="AK49" s="220">
        <f>'1 Utsläpp'!AJ49/'7 Sysselsatta (kvartal)'!AK49</f>
        <v>15.550338600451466</v>
      </c>
      <c r="AL49" s="220">
        <f>'1 Utsläpp'!AK49/'7 Sysselsatta (kvartal)'!AL49</f>
        <v>16.355815768930523</v>
      </c>
      <c r="AM49" s="220">
        <f>'1 Utsläpp'!AL49/'7 Sysselsatta (kvartal)'!AM49</f>
        <v>16.19675925925926</v>
      </c>
      <c r="AN49" s="220">
        <f>'1 Utsläpp'!AM49/'7 Sysselsatta (kvartal)'!AN49</f>
        <v>16.943232484076436</v>
      </c>
      <c r="AO49" s="220">
        <f>'1 Utsläpp'!AN49/'7 Sysselsatta (kvartal)'!AO49</f>
        <v>15.594011976047906</v>
      </c>
      <c r="AP49" s="220">
        <f>'1 Utsläpp'!AO49/'7 Sysselsatta (kvartal)'!AP49</f>
        <v>15.609037037037035</v>
      </c>
      <c r="AQ49" s="220">
        <f>'1 Utsläpp'!AP49/'7 Sysselsatta (kvartal)'!AQ49</f>
        <v>16.167984790874527</v>
      </c>
      <c r="AR49" s="220">
        <f>'1 Utsläpp'!AQ49/'7 Sysselsatta (kvartal)'!AR49</f>
        <v>16.494332298136644</v>
      </c>
      <c r="AS49" s="220">
        <f>'1 Utsläpp'!AR49/'7 Sysselsatta (kvartal)'!AS49</f>
        <v>15.759888800635425</v>
      </c>
      <c r="AT49" s="220">
        <f>'1 Utsläpp'!AS49/'7 Sysselsatta (kvartal)'!AT49</f>
        <v>15.082935916542477</v>
      </c>
      <c r="AU49" s="220">
        <f>'1 Utsläpp'!AT49/'7 Sysselsatta (kvartal)'!AU49</f>
        <v>15.189195230998513</v>
      </c>
      <c r="AV49" s="220">
        <f>'1 Utsläpp'!AU49/'7 Sysselsatta (kvartal)'!AV49</f>
        <v>15.690535298681148</v>
      </c>
      <c r="AW49" s="220">
        <f>'1 Utsläpp'!AV49/'7 Sysselsatta (kvartal)'!AW49</f>
        <v>15.105975794251135</v>
      </c>
      <c r="AX49" s="220">
        <f>'1 Utsläpp'!AW49/'7 Sysselsatta (kvartal)'!AX49</f>
        <v>15.138215613382899</v>
      </c>
      <c r="AY49" s="220">
        <f>'1 Utsläpp'!AX49/'7 Sysselsatta (kvartal)'!AY49</f>
        <v>14.483909668313338</v>
      </c>
      <c r="AZ49" s="220">
        <f>'1 Utsläpp'!AZ49/'7 Sysselsatta (kvartal)'!AZ49</f>
        <v>15.688914728682169</v>
      </c>
      <c r="BA49" s="220">
        <f>'1 Utsläpp'!BA49/'7 Sysselsatta (kvartal)'!BA49</f>
        <v>14.714890510948905</v>
      </c>
      <c r="BB49" s="220">
        <f>'1 Utsläpp'!BB49/'7 Sysselsatta (kvartal)'!BB49</f>
        <v>14.226592797783933</v>
      </c>
      <c r="BC49" s="220">
        <f>'1 Utsläpp'!BC49/'7 Sysselsatta (kvartal)'!BC49</f>
        <v>14.724838940586974</v>
      </c>
      <c r="BD49" s="220">
        <f>'1 Utsläpp'!BD49/'7 Sysselsatta (kvartal)'!BD49</f>
        <v>15.010182370820669</v>
      </c>
      <c r="BE49" s="220">
        <f>'1 Utsläpp'!BE49/'7 Sysselsatta (kvartal)'!BE49</f>
        <v>14.716897305171157</v>
      </c>
      <c r="BF49" s="220">
        <f>'1 Utsläpp'!BF49/'7 Sysselsatta (kvartal)'!BF49</f>
        <v>14.017162629757786</v>
      </c>
      <c r="BG49" s="220">
        <f>'1 Utsläpp'!BG49/'7 Sysselsatta (kvartal)'!BG49</f>
        <v>14.446546762589927</v>
      </c>
      <c r="BH49" s="220">
        <f>'1 Utsläpp'!BH49/'7 Sysselsatta (kvartal)'!BH49</f>
        <v>14.96296296296296</v>
      </c>
      <c r="BI49" s="220">
        <f>'1 Utsläpp'!BI49/'7 Sysselsatta (kvartal)'!BI49</f>
        <v>14.338472727272727</v>
      </c>
      <c r="BJ49" s="220">
        <f>'1 Utsläpp'!BK49/'7 Sysselsatta (kvartal)'!BK49</f>
        <v>14.327474892395982</v>
      </c>
      <c r="BK49" s="220">
        <f>'1 Utsläpp'!BL49/'7 Sysselsatta (kvartal)'!BL49</f>
        <v>14.581715575620768</v>
      </c>
      <c r="BL49" s="220">
        <f>'1 Utsläpp'!BM49/'7 Sysselsatta (kvartal)'!BM49</f>
        <v>14.108127721335267</v>
      </c>
      <c r="BM49" s="220">
        <f>'1 Utsläpp'!BN49/'7 Sysselsatta (kvartal)'!BN49</f>
        <v>13.499099099099098</v>
      </c>
      <c r="BN49" s="220">
        <f>'1 Utsläpp'!BO49/'7 Sysselsatta (kvartal)'!BO49</f>
        <v>14.042672413793104</v>
      </c>
      <c r="BO49" s="220">
        <f>'1 Utsläpp'!BP49/'7 Sysselsatta (kvartal)'!BP49</f>
        <v>16.58489033306255</v>
      </c>
      <c r="BP49" s="220">
        <f>'1 Utsläpp'!BQ49/'7 Sysselsatta (kvartal)'!BQ49</f>
        <v>16.107047768206733</v>
      </c>
      <c r="BQ49" s="220">
        <f>'1 Utsläpp'!BR49/'7 Sysselsatta (kvartal)'!BR49</f>
        <v>15.393605947955391</v>
      </c>
      <c r="BR49" s="220">
        <f>'1 Utsläpp'!BS49/'7 Sysselsatta (kvartal)'!BS49</f>
        <v>15.721632024634333</v>
      </c>
      <c r="BS49" s="220">
        <f>'1 Utsläpp'!BT49/'7 Sysselsatta (kvartal)'!BT49</f>
        <v>16.579376498800958</v>
      </c>
      <c r="BT49" s="220">
        <f>'1 Utsläpp'!BU49/'7 Sysselsatta (kvartal)'!BU49</f>
        <v>16.002758620689654</v>
      </c>
      <c r="BU49" s="220">
        <f>'1 Utsläpp'!BV49/'7 Sysselsatta (kvartal)'!BV49</f>
        <v>15.29737226277372</v>
      </c>
      <c r="BV49" s="220">
        <f>'1 Utsläpp'!BW49/'7 Sysselsatta (kvartal)'!BW49</f>
        <v>15.852735562310029</v>
      </c>
      <c r="BW49" s="264"/>
    </row>
    <row r="50" spans="1:75" ht="15.75" customHeight="1" x14ac:dyDescent="0.25">
      <c r="B50" s="260" t="s">
        <v>92</v>
      </c>
      <c r="C50" s="126" t="s">
        <v>23</v>
      </c>
      <c r="D50" s="220">
        <f>'1 Utsläpp'!D50/'7 Sysselsatta (kvartal)'!D50</f>
        <v>20.505494505494507</v>
      </c>
      <c r="E50" s="220">
        <f>'1 Utsläpp'!E50/'7 Sysselsatta (kvartal)'!E50</f>
        <v>24.497560975609758</v>
      </c>
      <c r="F50" s="220">
        <f>'1 Utsläpp'!F50/'7 Sysselsatta (kvartal)'!F50</f>
        <v>20.0234693877551</v>
      </c>
      <c r="G50" s="220">
        <f>'1 Utsläpp'!G50/'7 Sysselsatta (kvartal)'!G50</f>
        <v>20.148453608247422</v>
      </c>
      <c r="H50" s="220">
        <f>'1 Utsläpp'!H50/'7 Sysselsatta (kvartal)'!H50</f>
        <v>16.054945054945055</v>
      </c>
      <c r="I50" s="220">
        <f>'1 Utsläpp'!I50/'7 Sysselsatta (kvartal)'!I50</f>
        <v>19.861971830985919</v>
      </c>
      <c r="J50" s="220">
        <f>'1 Utsläpp'!J50/'7 Sysselsatta (kvartal)'!J50</f>
        <v>16.978823529411763</v>
      </c>
      <c r="K50" s="220">
        <f>'1 Utsläpp'!K50/'7 Sysselsatta (kvartal)'!K50</f>
        <v>24.001123595505618</v>
      </c>
      <c r="L50" s="220">
        <f>'1 Utsläpp'!L50/'7 Sysselsatta (kvartal)'!L50</f>
        <v>25.151648351648351</v>
      </c>
      <c r="M50" s="220">
        <f>'1 Utsläpp'!M50/'7 Sysselsatta (kvartal)'!M50</f>
        <v>26.46</v>
      </c>
      <c r="N50" s="220">
        <f>'1 Utsläpp'!N50/'7 Sysselsatta (kvartal)'!N50</f>
        <v>22.893333333333331</v>
      </c>
      <c r="O50" s="220">
        <f>'1 Utsläpp'!N50/'7 Sysselsatta (kvartal)'!N50</f>
        <v>22.893333333333331</v>
      </c>
      <c r="P50" s="220">
        <f>'1 Utsläpp'!O50/'7 Sysselsatta (kvartal)'!O50</f>
        <v>25.862637362637361</v>
      </c>
      <c r="Q50" s="220">
        <f>'1 Utsläpp'!P50/'7 Sysselsatta (kvartal)'!Q50</f>
        <v>27.211111111111112</v>
      </c>
      <c r="R50" s="220">
        <f>'1 Utsläpp'!Q50/'7 Sysselsatta (kvartal)'!R50</f>
        <v>21.206185567010309</v>
      </c>
      <c r="S50" s="220">
        <f>'1 Utsläpp'!R50/'7 Sysselsatta (kvartal)'!S50</f>
        <v>23.642857142857146</v>
      </c>
      <c r="T50" s="220">
        <f>'1 Utsläpp'!S50/'7 Sysselsatta (kvartal)'!T50</f>
        <v>24.244565217391308</v>
      </c>
      <c r="U50" s="220">
        <f>'1 Utsläpp'!T50/'7 Sysselsatta (kvartal)'!U50</f>
        <v>26.344791666666666</v>
      </c>
      <c r="V50" s="220">
        <f>'1 Utsläpp'!U50/'7 Sysselsatta (kvartal)'!V50</f>
        <v>20.040776699029124</v>
      </c>
      <c r="W50" s="220">
        <f>'1 Utsläpp'!V50/'7 Sysselsatta (kvartal)'!W50</f>
        <v>22.702127659574469</v>
      </c>
      <c r="X50" s="220">
        <f>'1 Utsläpp'!W50/'7 Sysselsatta (kvartal)'!X50</f>
        <v>24.074747474747475</v>
      </c>
      <c r="Y50" s="220">
        <f>'1 Utsläpp'!X50/'7 Sysselsatta (kvartal)'!Y50</f>
        <v>23.986170212765956</v>
      </c>
      <c r="Z50" s="220">
        <f>'1 Utsläpp'!Y50/'7 Sysselsatta (kvartal)'!Z50</f>
        <v>20.089622641509433</v>
      </c>
      <c r="AA50" s="220">
        <f>'1 Utsläpp'!Z50/'7 Sysselsatta (kvartal)'!AA50</f>
        <v>23.616666666666667</v>
      </c>
      <c r="AB50" s="220">
        <f>'1 Utsläpp'!AA50/'7 Sysselsatta (kvartal)'!AB50</f>
        <v>21.137864077669903</v>
      </c>
      <c r="AC50" s="220">
        <f>'1 Utsläpp'!AB50/'7 Sysselsatta (kvartal)'!AC50</f>
        <v>25.22474226804124</v>
      </c>
      <c r="AD50" s="220">
        <f>'1 Utsläpp'!AC50/'7 Sysselsatta (kvartal)'!AD50</f>
        <v>20.471028037383178</v>
      </c>
      <c r="AE50" s="220">
        <f>'1 Utsläpp'!AD50/'7 Sysselsatta (kvartal)'!AE50</f>
        <v>23.968085106382979</v>
      </c>
      <c r="AF50" s="220">
        <f>'1 Utsläpp'!AE50/'7 Sysselsatta (kvartal)'!AF50</f>
        <v>25.430612244897958</v>
      </c>
      <c r="AG50" s="220">
        <f>'1 Utsläpp'!AF50/'7 Sysselsatta (kvartal)'!AG50</f>
        <v>26.998863636363634</v>
      </c>
      <c r="AH50" s="220">
        <f>'1 Utsläpp'!AG50/'7 Sysselsatta (kvartal)'!AH50</f>
        <v>23.21958762886598</v>
      </c>
      <c r="AI50" s="220">
        <f>'1 Utsläpp'!AH50/'7 Sysselsatta (kvartal)'!AI50</f>
        <v>24.765909090909087</v>
      </c>
      <c r="AJ50" s="220">
        <f>'1 Utsläpp'!AI50/'7 Sysselsatta (kvartal)'!AJ50</f>
        <v>25.901075268817202</v>
      </c>
      <c r="AK50" s="220">
        <f>'1 Utsläpp'!AJ50/'7 Sysselsatta (kvartal)'!AK50</f>
        <v>26.871111111111112</v>
      </c>
      <c r="AL50" s="220">
        <f>'1 Utsläpp'!AK50/'7 Sysselsatta (kvartal)'!AL50</f>
        <v>22.989583333333332</v>
      </c>
      <c r="AM50" s="220">
        <f>'1 Utsläpp'!AL50/'7 Sysselsatta (kvartal)'!AM50</f>
        <v>25.821348314606741</v>
      </c>
      <c r="AN50" s="220">
        <f>'1 Utsläpp'!AM50/'7 Sysselsatta (kvartal)'!AN50</f>
        <v>25.44835164835165</v>
      </c>
      <c r="AO50" s="220">
        <f>'1 Utsläpp'!AN50/'7 Sysselsatta (kvartal)'!AO50</f>
        <v>27.066666666666666</v>
      </c>
      <c r="AP50" s="220">
        <f>'1 Utsläpp'!AO50/'7 Sysselsatta (kvartal)'!AP50</f>
        <v>24.210309278350518</v>
      </c>
      <c r="AQ50" s="220">
        <f>'1 Utsläpp'!AP50/'7 Sysselsatta (kvartal)'!AQ50</f>
        <v>25.185714285714287</v>
      </c>
      <c r="AR50" s="220">
        <f>'1 Utsläpp'!AQ50/'7 Sysselsatta (kvartal)'!AR50</f>
        <v>23.969473684210527</v>
      </c>
      <c r="AS50" s="220">
        <f>'1 Utsläpp'!AR50/'7 Sysselsatta (kvartal)'!AS50</f>
        <v>25.312371134020619</v>
      </c>
      <c r="AT50" s="220">
        <f>'1 Utsläpp'!AS50/'7 Sysselsatta (kvartal)'!AT50</f>
        <v>20.705882352941178</v>
      </c>
      <c r="AU50" s="220">
        <f>'1 Utsläpp'!AT50/'7 Sysselsatta (kvartal)'!AU50</f>
        <v>23.816483516483515</v>
      </c>
      <c r="AV50" s="220">
        <f>'1 Utsläpp'!AU50/'7 Sysselsatta (kvartal)'!AV50</f>
        <v>23.067391304347829</v>
      </c>
      <c r="AW50" s="220">
        <f>'1 Utsläpp'!AV50/'7 Sysselsatta (kvartal)'!AW50</f>
        <v>22.554639175257734</v>
      </c>
      <c r="AX50" s="220">
        <f>'1 Utsläpp'!AW50/'7 Sysselsatta (kvartal)'!AX50</f>
        <v>21.318446601941748</v>
      </c>
      <c r="AY50" s="220">
        <f>'1 Utsläpp'!AX50/'7 Sysselsatta (kvartal)'!AY50</f>
        <v>23.836458333333336</v>
      </c>
      <c r="AZ50" s="220">
        <f>'1 Utsläpp'!AZ50/'7 Sysselsatta (kvartal)'!AZ50</f>
        <v>24.985263157894739</v>
      </c>
      <c r="BA50" s="220">
        <f>'1 Utsläpp'!BA50/'7 Sysselsatta (kvartal)'!BA50</f>
        <v>21.884848484848483</v>
      </c>
      <c r="BB50" s="220">
        <f>'1 Utsläpp'!BB50/'7 Sysselsatta (kvartal)'!BB50</f>
        <v>20.596226415094339</v>
      </c>
      <c r="BC50" s="220">
        <f>'1 Utsläpp'!BC50/'7 Sysselsatta (kvartal)'!BC50</f>
        <v>23.029292929292929</v>
      </c>
      <c r="BD50" s="220">
        <f>'1 Utsläpp'!BD50/'7 Sysselsatta (kvartal)'!BD50</f>
        <v>22.343</v>
      </c>
      <c r="BE50" s="220">
        <f>'1 Utsläpp'!BE50/'7 Sysselsatta (kvartal)'!BE50</f>
        <v>21.012499999999999</v>
      </c>
      <c r="BF50" s="220">
        <f>'1 Utsläpp'!BF50/'7 Sysselsatta (kvartal)'!BF50</f>
        <v>20.59732142857143</v>
      </c>
      <c r="BG50" s="220">
        <f>'1 Utsläpp'!BG50/'7 Sysselsatta (kvartal)'!BG50</f>
        <v>21.015384615384615</v>
      </c>
      <c r="BH50" s="220">
        <f>'1 Utsläpp'!BH50/'7 Sysselsatta (kvartal)'!BH50</f>
        <v>21.851960784313725</v>
      </c>
      <c r="BI50" s="220">
        <f>'1 Utsläpp'!BI50/'7 Sysselsatta (kvartal)'!BI50</f>
        <v>18.766355140186917</v>
      </c>
      <c r="BJ50" s="220">
        <f>'1 Utsläpp'!BK50/'7 Sysselsatta (kvartal)'!BK50</f>
        <v>19.688571428571429</v>
      </c>
      <c r="BK50" s="220">
        <f>'1 Utsläpp'!BL50/'7 Sysselsatta (kvartal)'!BL50</f>
        <v>19.941747572815533</v>
      </c>
      <c r="BL50" s="220">
        <f>'1 Utsläpp'!BM50/'7 Sysselsatta (kvartal)'!BM50</f>
        <v>16.81121495327103</v>
      </c>
      <c r="BM50" s="220">
        <f>'1 Utsläpp'!BN50/'7 Sysselsatta (kvartal)'!BN50</f>
        <v>17.16371681415929</v>
      </c>
      <c r="BN50" s="220">
        <f>'1 Utsläpp'!BO50/'7 Sysselsatta (kvartal)'!BO50</f>
        <v>21.127619047619049</v>
      </c>
      <c r="BO50" s="220">
        <f>'1 Utsläpp'!BP50/'7 Sysselsatta (kvartal)'!BP50</f>
        <v>21.272380952380953</v>
      </c>
      <c r="BP50" s="220">
        <f>'1 Utsläpp'!BQ50/'7 Sysselsatta (kvartal)'!BQ50</f>
        <v>18.605454545454545</v>
      </c>
      <c r="BQ50" s="220">
        <f>'1 Utsläpp'!BR50/'7 Sysselsatta (kvartal)'!BR50</f>
        <v>17.294017094017097</v>
      </c>
      <c r="BR50" s="220">
        <f>'1 Utsläpp'!BS50/'7 Sysselsatta (kvartal)'!BS50</f>
        <v>19.473148148148148</v>
      </c>
      <c r="BS50" s="220">
        <f>'1 Utsläpp'!BT50/'7 Sysselsatta (kvartal)'!BT50</f>
        <v>21.049532710280374</v>
      </c>
      <c r="BT50" s="220">
        <f>'1 Utsläpp'!BU50/'7 Sysselsatta (kvartal)'!BU50</f>
        <v>19.396428571428572</v>
      </c>
      <c r="BU50" s="220">
        <f>'1 Utsläpp'!BV50/'7 Sysselsatta (kvartal)'!BV50</f>
        <v>18.750420168067226</v>
      </c>
      <c r="BV50" s="220">
        <f>'1 Utsläpp'!BW50/'7 Sysselsatta (kvartal)'!BW50</f>
        <v>20.950909090909093</v>
      </c>
      <c r="BW50" s="264"/>
    </row>
    <row r="51" spans="1:75" ht="15.75" customHeight="1" x14ac:dyDescent="0.25">
      <c r="B51" s="260" t="s">
        <v>93</v>
      </c>
      <c r="C51" s="126" t="s">
        <v>0</v>
      </c>
      <c r="D51" s="220">
        <f>'1 Utsläpp'!D51/'7 Sysselsatta (kvartal)'!D51</f>
        <v>7.1344645080946458</v>
      </c>
      <c r="E51" s="220">
        <f>'1 Utsläpp'!E51/'7 Sysselsatta (kvartal)'!E51</f>
        <v>6.8112309351409639</v>
      </c>
      <c r="F51" s="220">
        <f>'1 Utsläpp'!F51/'7 Sysselsatta (kvartal)'!F51</f>
        <v>6.4654422788605697</v>
      </c>
      <c r="G51" s="220">
        <f>'1 Utsläpp'!G51/'7 Sysselsatta (kvartal)'!G51</f>
        <v>7.9107035096077487</v>
      </c>
      <c r="H51" s="220">
        <f>'1 Utsläpp'!H51/'7 Sysselsatta (kvartal)'!H51</f>
        <v>6.5513662112629119</v>
      </c>
      <c r="I51" s="220">
        <f>'1 Utsläpp'!I51/'7 Sysselsatta (kvartal)'!I51</f>
        <v>6.146798283261802</v>
      </c>
      <c r="J51" s="220">
        <f>'1 Utsläpp'!J51/'7 Sysselsatta (kvartal)'!J51</f>
        <v>5.3385100579611322</v>
      </c>
      <c r="K51" s="220">
        <f>'1 Utsläpp'!K51/'7 Sysselsatta (kvartal)'!K51</f>
        <v>6.9152598535054066</v>
      </c>
      <c r="L51" s="220">
        <f>'1 Utsläpp'!L51/'7 Sysselsatta (kvartal)'!L51</f>
        <v>8.3356110615521857</v>
      </c>
      <c r="M51" s="220">
        <f>'1 Utsläpp'!M51/'7 Sysselsatta (kvartal)'!M51</f>
        <v>7.749583849831768</v>
      </c>
      <c r="N51" s="220">
        <f>'1 Utsläpp'!N51/'7 Sysselsatta (kvartal)'!N51</f>
        <v>6.820172618040278</v>
      </c>
      <c r="O51" s="220">
        <f>'1 Utsläpp'!N51/'7 Sysselsatta (kvartal)'!N51</f>
        <v>6.820172618040278</v>
      </c>
      <c r="P51" s="220">
        <f>'1 Utsläpp'!O51/'7 Sysselsatta (kvartal)'!O51</f>
        <v>7.8175954592363261</v>
      </c>
      <c r="Q51" s="220">
        <f>'1 Utsläpp'!P51/'7 Sysselsatta (kvartal)'!Q51</f>
        <v>7.6752076124567497</v>
      </c>
      <c r="R51" s="220">
        <f>'1 Utsläpp'!Q51/'7 Sysselsatta (kvartal)'!R51</f>
        <v>6.9237017310253002</v>
      </c>
      <c r="S51" s="220">
        <f>'1 Utsläpp'!R51/'7 Sysselsatta (kvartal)'!S51</f>
        <v>6.7570833333333331</v>
      </c>
      <c r="T51" s="220">
        <f>'1 Utsläpp'!S51/'7 Sysselsatta (kvartal)'!T51</f>
        <v>7.2713305174234417</v>
      </c>
      <c r="U51" s="220">
        <f>'1 Utsläpp'!T51/'7 Sysselsatta (kvartal)'!U51</f>
        <v>7.4380498145204017</v>
      </c>
      <c r="V51" s="220">
        <f>'1 Utsläpp'!U51/'7 Sysselsatta (kvartal)'!V51</f>
        <v>6.7546954746512418</v>
      </c>
      <c r="W51" s="220">
        <f>'1 Utsläpp'!V51/'7 Sysselsatta (kvartal)'!W51</f>
        <v>6.3244310099573253</v>
      </c>
      <c r="X51" s="220">
        <f>'1 Utsläpp'!W51/'7 Sysselsatta (kvartal)'!X51</f>
        <v>7.3377527285739825</v>
      </c>
      <c r="Y51" s="220">
        <f>'1 Utsläpp'!X51/'7 Sysselsatta (kvartal)'!Y51</f>
        <v>6.8353753862934017</v>
      </c>
      <c r="Z51" s="220">
        <f>'1 Utsläpp'!Y51/'7 Sysselsatta (kvartal)'!Z51</f>
        <v>6.5446503496503494</v>
      </c>
      <c r="AA51" s="220">
        <f>'1 Utsläpp'!Z51/'7 Sysselsatta (kvartal)'!AA51</f>
        <v>6.4366197183098599</v>
      </c>
      <c r="AB51" s="220">
        <f>'1 Utsläpp'!AA51/'7 Sysselsatta (kvartal)'!AB51</f>
        <v>6.9305159165751933</v>
      </c>
      <c r="AC51" s="220">
        <f>'1 Utsläpp'!AB51/'7 Sysselsatta (kvartal)'!AC51</f>
        <v>6.8166727806309604</v>
      </c>
      <c r="AD51" s="220">
        <f>'1 Utsläpp'!AC51/'7 Sysselsatta (kvartal)'!AD51</f>
        <v>6.4412231230172718</v>
      </c>
      <c r="AE51" s="220">
        <f>'1 Utsläpp'!AD51/'7 Sysselsatta (kvartal)'!AE51</f>
        <v>6.3989063069631804</v>
      </c>
      <c r="AF51" s="220">
        <f>'1 Utsläpp'!AE51/'7 Sysselsatta (kvartal)'!AF51</f>
        <v>7.0799667651403251</v>
      </c>
      <c r="AG51" s="220">
        <f>'1 Utsläpp'!AF51/'7 Sysselsatta (kvartal)'!AG51</f>
        <v>6.9483098068350664</v>
      </c>
      <c r="AH51" s="220">
        <f>'1 Utsläpp'!AG51/'7 Sysselsatta (kvartal)'!AH51</f>
        <v>7.4026761332605124</v>
      </c>
      <c r="AI51" s="220">
        <f>'1 Utsläpp'!AH51/'7 Sysselsatta (kvartal)'!AI51</f>
        <v>6.6407531070302355</v>
      </c>
      <c r="AJ51" s="220">
        <f>'1 Utsläpp'!AI51/'7 Sysselsatta (kvartal)'!AJ51</f>
        <v>6.7919321394910463</v>
      </c>
      <c r="AK51" s="220">
        <f>'1 Utsläpp'!AJ51/'7 Sysselsatta (kvartal)'!AK51</f>
        <v>7.1510869565217394</v>
      </c>
      <c r="AL51" s="220">
        <f>'1 Utsläpp'!AK51/'7 Sysselsatta (kvartal)'!AL51</f>
        <v>6.9813360625232601</v>
      </c>
      <c r="AM51" s="220">
        <f>'1 Utsläpp'!AL51/'7 Sysselsatta (kvartal)'!AM51</f>
        <v>7.0018480105600611</v>
      </c>
      <c r="AN51" s="220">
        <f>'1 Utsläpp'!AM51/'7 Sysselsatta (kvartal)'!AN51</f>
        <v>7.3810925925925925</v>
      </c>
      <c r="AO51" s="220">
        <f>'1 Utsläpp'!AN51/'7 Sysselsatta (kvartal)'!AO51</f>
        <v>6.9833517495395947</v>
      </c>
      <c r="AP51" s="220">
        <f>'1 Utsläpp'!AO51/'7 Sysselsatta (kvartal)'!AP51</f>
        <v>6.6831898098313598</v>
      </c>
      <c r="AQ51" s="220">
        <f>'1 Utsläpp'!AP51/'7 Sysselsatta (kvartal)'!AQ51</f>
        <v>6.6615739034279393</v>
      </c>
      <c r="AR51" s="220">
        <f>'1 Utsläpp'!AQ51/'7 Sysselsatta (kvartal)'!AR51</f>
        <v>7.079458972046889</v>
      </c>
      <c r="AS51" s="220">
        <f>'1 Utsläpp'!AR51/'7 Sysselsatta (kvartal)'!AS51</f>
        <v>6.8558718861209966</v>
      </c>
      <c r="AT51" s="220">
        <f>'1 Utsläpp'!AS51/'7 Sysselsatta (kvartal)'!AT51</f>
        <v>6.6854411506753193</v>
      </c>
      <c r="AU51" s="220">
        <f>'1 Utsläpp'!AT51/'7 Sysselsatta (kvartal)'!AU51</f>
        <v>6.4649535265172222</v>
      </c>
      <c r="AV51" s="220">
        <f>'1 Utsläpp'!AU51/'7 Sysselsatta (kvartal)'!AV51</f>
        <v>7.006975901431419</v>
      </c>
      <c r="AW51" s="220">
        <f>'1 Utsläpp'!AV51/'7 Sysselsatta (kvartal)'!AW51</f>
        <v>6.8894395386556138</v>
      </c>
      <c r="AX51" s="220">
        <f>'1 Utsläpp'!AW51/'7 Sysselsatta (kvartal)'!AX51</f>
        <v>6.7016806722689086</v>
      </c>
      <c r="AY51" s="220">
        <f>'1 Utsläpp'!AX51/'7 Sysselsatta (kvartal)'!AY51</f>
        <v>6.8017342095655335</v>
      </c>
      <c r="AZ51" s="220">
        <f>'1 Utsläpp'!AZ51/'7 Sysselsatta (kvartal)'!AZ51</f>
        <v>7.3003116406966093</v>
      </c>
      <c r="BA51" s="220">
        <f>'1 Utsläpp'!BA51/'7 Sysselsatta (kvartal)'!BA51</f>
        <v>5.781486907159862</v>
      </c>
      <c r="BB51" s="220">
        <f>'1 Utsläpp'!BB51/'7 Sysselsatta (kvartal)'!BB51</f>
        <v>5.0430710934680629</v>
      </c>
      <c r="BC51" s="220">
        <f>'1 Utsläpp'!BC51/'7 Sysselsatta (kvartal)'!BC51</f>
        <v>5.8428465530022242</v>
      </c>
      <c r="BD51" s="220">
        <f>'1 Utsläpp'!BD51/'7 Sysselsatta (kvartal)'!BD51</f>
        <v>6.4269166511973257</v>
      </c>
      <c r="BE51" s="220">
        <f>'1 Utsläpp'!BE51/'7 Sysselsatta (kvartal)'!BE51</f>
        <v>6.775264502006566</v>
      </c>
      <c r="BF51" s="220">
        <f>'1 Utsläpp'!BF51/'7 Sysselsatta (kvartal)'!BF51</f>
        <v>5.9353626257278984</v>
      </c>
      <c r="BG51" s="220">
        <f>'1 Utsläpp'!BG51/'7 Sysselsatta (kvartal)'!BG51</f>
        <v>6.7696376811594208</v>
      </c>
      <c r="BH51" s="220">
        <f>'1 Utsläpp'!BH51/'7 Sysselsatta (kvartal)'!BH51</f>
        <v>6.81177212907878</v>
      </c>
      <c r="BI51" s="220">
        <f>'1 Utsläpp'!BI51/'7 Sysselsatta (kvartal)'!BI51</f>
        <v>5.3166489925768827</v>
      </c>
      <c r="BJ51" s="220">
        <f>'1 Utsläpp'!BK51/'7 Sysselsatta (kvartal)'!BK51</f>
        <v>6.4524607514552823</v>
      </c>
      <c r="BK51" s="220">
        <f>'1 Utsläpp'!BL51/'7 Sysselsatta (kvartal)'!BL51</f>
        <v>6.266725601131542</v>
      </c>
      <c r="BL51" s="220">
        <f>'1 Utsläpp'!BM51/'7 Sysselsatta (kvartal)'!BM51</f>
        <v>6.255912663755459</v>
      </c>
      <c r="BM51" s="220">
        <f>'1 Utsläpp'!BN51/'7 Sysselsatta (kvartal)'!BN51</f>
        <v>5.4983531409168087</v>
      </c>
      <c r="BN51" s="220">
        <f>'1 Utsläpp'!BO51/'7 Sysselsatta (kvartal)'!BO51</f>
        <v>5.7420544337137835</v>
      </c>
      <c r="BO51" s="220">
        <f>'1 Utsläpp'!BP51/'7 Sysselsatta (kvartal)'!BP51</f>
        <v>6.2588048090523332</v>
      </c>
      <c r="BP51" s="220">
        <f>'1 Utsläpp'!BQ51/'7 Sysselsatta (kvartal)'!BQ51</f>
        <v>6.0036157205240182</v>
      </c>
      <c r="BQ51" s="220">
        <f>'1 Utsläpp'!BR51/'7 Sysselsatta (kvartal)'!BR51</f>
        <v>5.6438957943129582</v>
      </c>
      <c r="BR51" s="220">
        <f>'1 Utsläpp'!BS51/'7 Sysselsatta (kvartal)'!BS51</f>
        <v>5.8873261749691954</v>
      </c>
      <c r="BS51" s="220">
        <f>'1 Utsläpp'!BT51/'7 Sysselsatta (kvartal)'!BT51</f>
        <v>5.9694661921708185</v>
      </c>
      <c r="BT51" s="220">
        <f>'1 Utsläpp'!BU51/'7 Sysselsatta (kvartal)'!BU51</f>
        <v>5.8810459810459808</v>
      </c>
      <c r="BU51" s="220">
        <f>'1 Utsläpp'!BV51/'7 Sysselsatta (kvartal)'!BV51</f>
        <v>5.5576312154696126</v>
      </c>
      <c r="BV51" s="220">
        <f>'1 Utsläpp'!BW51/'7 Sysselsatta (kvartal)'!BW51</f>
        <v>5.9483115954975885</v>
      </c>
      <c r="BW51" s="264"/>
    </row>
    <row r="52" spans="1:75" ht="15.75" customHeight="1" x14ac:dyDescent="0.25">
      <c r="B52" s="260" t="s">
        <v>94</v>
      </c>
      <c r="C52" s="126" t="s">
        <v>28</v>
      </c>
      <c r="D52" s="220">
        <f>'1 Utsläpp'!D52/'7 Sysselsatta (kvartal)'!D52</f>
        <v>66.506734693877547</v>
      </c>
      <c r="E52" s="220">
        <f>'1 Utsläpp'!E52/'7 Sysselsatta (kvartal)'!E52</f>
        <v>42.031702544031312</v>
      </c>
      <c r="F52" s="220">
        <f>'1 Utsläpp'!F52/'7 Sysselsatta (kvartal)'!F52</f>
        <v>37.381873727087573</v>
      </c>
      <c r="G52" s="220">
        <f>'1 Utsläpp'!G52/'7 Sysselsatta (kvartal)'!G52</f>
        <v>66.240677966101686</v>
      </c>
      <c r="H52" s="220">
        <f>'1 Utsläpp'!H52/'7 Sysselsatta (kvartal)'!H52</f>
        <v>70.998406374501982</v>
      </c>
      <c r="I52" s="220">
        <f>'1 Utsläpp'!I52/'7 Sysselsatta (kvartal)'!I52</f>
        <v>38.763177570093454</v>
      </c>
      <c r="J52" s="220">
        <f>'1 Utsläpp'!J52/'7 Sysselsatta (kvartal)'!J52</f>
        <v>30.803592814371257</v>
      </c>
      <c r="K52" s="220">
        <f>'1 Utsläpp'!K52/'7 Sysselsatta (kvartal)'!K52</f>
        <v>72.760297239915076</v>
      </c>
      <c r="L52" s="220">
        <f>'1 Utsläpp'!L52/'7 Sysselsatta (kvartal)'!L52</f>
        <v>97.192261904761907</v>
      </c>
      <c r="M52" s="220">
        <f>'1 Utsläpp'!M52/'7 Sysselsatta (kvartal)'!M52</f>
        <v>47.532251908396951</v>
      </c>
      <c r="N52" s="220">
        <f>'1 Utsläpp'!N52/'7 Sysselsatta (kvartal)'!N52</f>
        <v>32.223232323232324</v>
      </c>
      <c r="O52" s="220">
        <f>'1 Utsläpp'!N52/'7 Sysselsatta (kvartal)'!N52</f>
        <v>32.223232323232324</v>
      </c>
      <c r="P52" s="220">
        <f>'1 Utsläpp'!O52/'7 Sysselsatta (kvartal)'!O52</f>
        <v>86.597664543524417</v>
      </c>
      <c r="Q52" s="220">
        <f>'1 Utsläpp'!P52/'7 Sysselsatta (kvartal)'!Q52</f>
        <v>81.28125</v>
      </c>
      <c r="R52" s="220">
        <f>'1 Utsläpp'!Q52/'7 Sysselsatta (kvartal)'!R52</f>
        <v>43.427976190476194</v>
      </c>
      <c r="S52" s="220">
        <f>'1 Utsläpp'!R52/'7 Sysselsatta (kvartal)'!S52</f>
        <v>32.41069182389937</v>
      </c>
      <c r="T52" s="220">
        <f>'1 Utsläpp'!S52/'7 Sysselsatta (kvartal)'!T52</f>
        <v>53.008587786259547</v>
      </c>
      <c r="U52" s="220">
        <f>'1 Utsläpp'!T52/'7 Sysselsatta (kvartal)'!U52</f>
        <v>69.996963946869073</v>
      </c>
      <c r="V52" s="220">
        <f>'1 Utsläpp'!U52/'7 Sysselsatta (kvartal)'!V52</f>
        <v>38.663636363636364</v>
      </c>
      <c r="W52" s="220">
        <f>'1 Utsläpp'!V52/'7 Sysselsatta (kvartal)'!W52</f>
        <v>30.10983606557377</v>
      </c>
      <c r="X52" s="220">
        <f>'1 Utsläpp'!W52/'7 Sysselsatta (kvartal)'!X52</f>
        <v>54.602425373134331</v>
      </c>
      <c r="Y52" s="220">
        <f>'1 Utsläpp'!X52/'7 Sysselsatta (kvartal)'!Y52</f>
        <v>68.018198529411762</v>
      </c>
      <c r="Z52" s="220">
        <f>'1 Utsläpp'!Y52/'7 Sysselsatta (kvartal)'!Z52</f>
        <v>36.690207156308851</v>
      </c>
      <c r="AA52" s="220">
        <f>'1 Utsläpp'!Z52/'7 Sysselsatta (kvartal)'!AA52</f>
        <v>30.213078470824946</v>
      </c>
      <c r="AB52" s="220">
        <f>'1 Utsläpp'!AA52/'7 Sysselsatta (kvartal)'!AB52</f>
        <v>45.165129151291509</v>
      </c>
      <c r="AC52" s="220">
        <f>'1 Utsläpp'!AB52/'7 Sysselsatta (kvartal)'!AC52</f>
        <v>51.568990825688076</v>
      </c>
      <c r="AD52" s="220">
        <f>'1 Utsläpp'!AC52/'7 Sysselsatta (kvartal)'!AD52</f>
        <v>34.543494423791827</v>
      </c>
      <c r="AE52" s="220">
        <f>'1 Utsläpp'!AD52/'7 Sysselsatta (kvartal)'!AE52</f>
        <v>26.859686888454011</v>
      </c>
      <c r="AF52" s="220">
        <f>'1 Utsläpp'!AE52/'7 Sysselsatta (kvartal)'!AF52</f>
        <v>45.332532347504618</v>
      </c>
      <c r="AG52" s="220">
        <f>'1 Utsläpp'!AF52/'7 Sysselsatta (kvartal)'!AG52</f>
        <v>54.709869646182497</v>
      </c>
      <c r="AH52" s="220">
        <f>'1 Utsläpp'!AG52/'7 Sysselsatta (kvartal)'!AH52</f>
        <v>30.577148080438754</v>
      </c>
      <c r="AI52" s="220">
        <f>'1 Utsläpp'!AH52/'7 Sysselsatta (kvartal)'!AI52</f>
        <v>23.125190839694657</v>
      </c>
      <c r="AJ52" s="220">
        <f>'1 Utsläpp'!AI52/'7 Sysselsatta (kvartal)'!AJ52</f>
        <v>44.733520599250937</v>
      </c>
      <c r="AK52" s="220">
        <f>'1 Utsläpp'!AJ52/'7 Sysselsatta (kvartal)'!AK52</f>
        <v>57.620295202952029</v>
      </c>
      <c r="AL52" s="220">
        <f>'1 Utsläpp'!AK52/'7 Sysselsatta (kvartal)'!AL52</f>
        <v>32.840959409594092</v>
      </c>
      <c r="AM52" s="220">
        <f>'1 Utsläpp'!AL52/'7 Sysselsatta (kvartal)'!AM52</f>
        <v>25.246282527881043</v>
      </c>
      <c r="AN52" s="220">
        <f>'1 Utsläpp'!AM52/'7 Sysselsatta (kvartal)'!AN52</f>
        <v>44.133393501805052</v>
      </c>
      <c r="AO52" s="220">
        <f>'1 Utsläpp'!AN52/'7 Sysselsatta (kvartal)'!AO52</f>
        <v>48.399448529411764</v>
      </c>
      <c r="AP52" s="220">
        <f>'1 Utsläpp'!AO52/'7 Sysselsatta (kvartal)'!AP52</f>
        <v>31.791726618705034</v>
      </c>
      <c r="AQ52" s="220">
        <f>'1 Utsläpp'!AP52/'7 Sysselsatta (kvartal)'!AQ52</f>
        <v>27.922669104204751</v>
      </c>
      <c r="AR52" s="220">
        <f>'1 Utsläpp'!AQ52/'7 Sysselsatta (kvartal)'!AR52</f>
        <v>41.483481349911195</v>
      </c>
      <c r="AS52" s="220">
        <f>'1 Utsläpp'!AR52/'7 Sysselsatta (kvartal)'!AS52</f>
        <v>51.958886894075405</v>
      </c>
      <c r="AT52" s="220">
        <f>'1 Utsläpp'!AS52/'7 Sysselsatta (kvartal)'!AT52</f>
        <v>29.181061946902656</v>
      </c>
      <c r="AU52" s="220">
        <f>'1 Utsläpp'!AT52/'7 Sysselsatta (kvartal)'!AU52</f>
        <v>25.617059891107079</v>
      </c>
      <c r="AV52" s="220">
        <f>'1 Utsläpp'!AU52/'7 Sysselsatta (kvartal)'!AV52</f>
        <v>42.707092198581556</v>
      </c>
      <c r="AW52" s="220">
        <f>'1 Utsläpp'!AV52/'7 Sysselsatta (kvartal)'!AW52</f>
        <v>47.392348754448392</v>
      </c>
      <c r="AX52" s="220">
        <f>'1 Utsläpp'!AW52/'7 Sysselsatta (kvartal)'!AX52</f>
        <v>23.306574394463667</v>
      </c>
      <c r="AY52" s="220">
        <f>'1 Utsläpp'!AX52/'7 Sysselsatta (kvartal)'!AY52</f>
        <v>22.259019264448337</v>
      </c>
      <c r="AZ52" s="220">
        <f>'1 Utsläpp'!AZ52/'7 Sysselsatta (kvartal)'!AZ52</f>
        <v>34.161525129982664</v>
      </c>
      <c r="BA52" s="220">
        <f>'1 Utsläpp'!BA52/'7 Sysselsatta (kvartal)'!BA52</f>
        <v>26.360720411663809</v>
      </c>
      <c r="BB52" s="220">
        <f>'1 Utsläpp'!BB52/'7 Sysselsatta (kvartal)'!BB52</f>
        <v>22.633222591362124</v>
      </c>
      <c r="BC52" s="220">
        <f>'1 Utsläpp'!BC52/'7 Sysselsatta (kvartal)'!BC52</f>
        <v>32.048122866894197</v>
      </c>
      <c r="BD52" s="220">
        <f>'1 Utsläpp'!BD52/'7 Sysselsatta (kvartal)'!BD52</f>
        <v>37.478632478632477</v>
      </c>
      <c r="BE52" s="220">
        <f>'1 Utsläpp'!BE52/'7 Sysselsatta (kvartal)'!BE52</f>
        <v>27.907407407407408</v>
      </c>
      <c r="BF52" s="220">
        <f>'1 Utsläpp'!BF52/'7 Sysselsatta (kvartal)'!BF52</f>
        <v>22.397882736156351</v>
      </c>
      <c r="BG52" s="220">
        <f>'1 Utsläpp'!BG52/'7 Sysselsatta (kvartal)'!BG52</f>
        <v>36.209531772575254</v>
      </c>
      <c r="BH52" s="220">
        <f>'1 Utsläpp'!BH52/'7 Sysselsatta (kvartal)'!BH52</f>
        <v>33.825420875420875</v>
      </c>
      <c r="BI52" s="220">
        <f>'1 Utsläpp'!BI52/'7 Sysselsatta (kvartal)'!BI52</f>
        <v>27.495484949832779</v>
      </c>
      <c r="BJ52" s="220">
        <f>'1 Utsläpp'!BK52/'7 Sysselsatta (kvartal)'!BK52</f>
        <v>34.040132669983414</v>
      </c>
      <c r="BK52" s="220">
        <f>'1 Utsläpp'!BL52/'7 Sysselsatta (kvartal)'!BL52</f>
        <v>31.432072368421053</v>
      </c>
      <c r="BL52" s="220">
        <f>'1 Utsläpp'!BM52/'7 Sysselsatta (kvartal)'!BM52</f>
        <v>24.340967741935486</v>
      </c>
      <c r="BM52" s="220">
        <f>'1 Utsläpp'!BN52/'7 Sysselsatta (kvartal)'!BN52</f>
        <v>19.839534883720933</v>
      </c>
      <c r="BN52" s="220">
        <f>'1 Utsläpp'!BO52/'7 Sysselsatta (kvartal)'!BO52</f>
        <v>29.626729559748426</v>
      </c>
      <c r="BO52" s="220">
        <f>'1 Utsläpp'!BP52/'7 Sysselsatta (kvartal)'!BP52</f>
        <v>32.960842433697351</v>
      </c>
      <c r="BP52" s="220">
        <f>'1 Utsläpp'!BQ52/'7 Sysselsatta (kvartal)'!BQ52</f>
        <v>24.409355828220857</v>
      </c>
      <c r="BQ52" s="220">
        <f>'1 Utsläpp'!BR52/'7 Sysselsatta (kvartal)'!BR52</f>
        <v>16.927744807121663</v>
      </c>
      <c r="BR52" s="220">
        <f>'1 Utsläpp'!BS52/'7 Sysselsatta (kvartal)'!BS52</f>
        <v>25.263102409638552</v>
      </c>
      <c r="BS52" s="220">
        <f>'1 Utsläpp'!BT52/'7 Sysselsatta (kvartal)'!BT52</f>
        <v>29.442575757575757</v>
      </c>
      <c r="BT52" s="220">
        <f>'1 Utsläpp'!BU52/'7 Sysselsatta (kvartal)'!BU52</f>
        <v>22.934970238095236</v>
      </c>
      <c r="BU52" s="220">
        <f>'1 Utsläpp'!BV52/'7 Sysselsatta (kvartal)'!BV52</f>
        <v>17.027417027417027</v>
      </c>
      <c r="BV52" s="220">
        <f>'1 Utsläpp'!BW52/'7 Sysselsatta (kvartal)'!BW52</f>
        <v>27.383185840707963</v>
      </c>
      <c r="BW52" s="264"/>
    </row>
    <row r="53" spans="1:75" ht="15.75" customHeight="1" x14ac:dyDescent="0.25">
      <c r="B53" s="260" t="s">
        <v>95</v>
      </c>
      <c r="C53" s="126" t="s">
        <v>24</v>
      </c>
      <c r="D53" s="220">
        <f>'1 Utsläpp'!D53/'7 Sysselsatta (kvartal)'!D53</f>
        <v>1.4558247593760372</v>
      </c>
      <c r="E53" s="220">
        <f>'1 Utsläpp'!E53/'7 Sysselsatta (kvartal)'!E53</f>
        <v>1.5869976359338061</v>
      </c>
      <c r="F53" s="220">
        <f>'1 Utsläpp'!F53/'7 Sysselsatta (kvartal)'!F53</f>
        <v>1.5771291208791209</v>
      </c>
      <c r="G53" s="220">
        <f>'1 Utsläpp'!G53/'7 Sysselsatta (kvartal)'!G53</f>
        <v>1.6914134275618375</v>
      </c>
      <c r="H53" s="220">
        <f>'1 Utsläpp'!H53/'7 Sysselsatta (kvartal)'!H53</f>
        <v>1.4682565789473685</v>
      </c>
      <c r="I53" s="220">
        <f>'1 Utsläpp'!I53/'7 Sysselsatta (kvartal)'!I53</f>
        <v>1.5559515803631474</v>
      </c>
      <c r="J53" s="220">
        <f>'1 Utsläpp'!J53/'7 Sysselsatta (kvartal)'!J53</f>
        <v>1.5963963963963963</v>
      </c>
      <c r="K53" s="220">
        <f>'1 Utsläpp'!K53/'7 Sysselsatta (kvartal)'!K53</f>
        <v>1.6793201133144477</v>
      </c>
      <c r="L53" s="220">
        <f>'1 Utsläpp'!L53/'7 Sysselsatta (kvartal)'!L53</f>
        <v>1.5386584575502267</v>
      </c>
      <c r="M53" s="220">
        <f>'1 Utsläpp'!M53/'7 Sysselsatta (kvartal)'!M53</f>
        <v>1.5856521739130436</v>
      </c>
      <c r="N53" s="220">
        <f>'1 Utsläpp'!N53/'7 Sysselsatta (kvartal)'!N53</f>
        <v>1.6347472005429251</v>
      </c>
      <c r="O53" s="220">
        <f>'1 Utsläpp'!N53/'7 Sysselsatta (kvartal)'!N53</f>
        <v>1.6347472005429251</v>
      </c>
      <c r="P53" s="220">
        <f>'1 Utsläpp'!O53/'7 Sysselsatta (kvartal)'!O53</f>
        <v>1.8222529371112648</v>
      </c>
      <c r="Q53" s="220">
        <f>'1 Utsläpp'!P53/'7 Sysselsatta (kvartal)'!Q53</f>
        <v>1.5708428246013668</v>
      </c>
      <c r="R53" s="220">
        <f>'1 Utsläpp'!Q53/'7 Sysselsatta (kvartal)'!R53</f>
        <v>1.6389198036006547</v>
      </c>
      <c r="S53" s="220">
        <f>'1 Utsläpp'!R53/'7 Sysselsatta (kvartal)'!S53</f>
        <v>1.6095222619434515</v>
      </c>
      <c r="T53" s="220">
        <f>'1 Utsläpp'!S53/'7 Sysselsatta (kvartal)'!T53</f>
        <v>1.5315001527650474</v>
      </c>
      <c r="U53" s="220">
        <f>'1 Utsläpp'!T53/'7 Sysselsatta (kvartal)'!U53</f>
        <v>1.4935343487721482</v>
      </c>
      <c r="V53" s="220">
        <f>'1 Utsläpp'!U53/'7 Sysselsatta (kvartal)'!V53</f>
        <v>1.485623812539582</v>
      </c>
      <c r="W53" s="220">
        <f>'1 Utsläpp'!V53/'7 Sysselsatta (kvartal)'!W53</f>
        <v>1.5784722222222223</v>
      </c>
      <c r="X53" s="220">
        <f>'1 Utsläpp'!W53/'7 Sysselsatta (kvartal)'!X53</f>
        <v>1.5834298584298583</v>
      </c>
      <c r="Y53" s="220">
        <f>'1 Utsläpp'!X53/'7 Sysselsatta (kvartal)'!Y53</f>
        <v>1.4260963557751698</v>
      </c>
      <c r="Z53" s="220">
        <f>'1 Utsläpp'!Y53/'7 Sysselsatta (kvartal)'!Z53</f>
        <v>1.4708346261247285</v>
      </c>
      <c r="AA53" s="220">
        <f>'1 Utsläpp'!Z53/'7 Sysselsatta (kvartal)'!AA53</f>
        <v>1.5013522012578617</v>
      </c>
      <c r="AB53" s="220">
        <f>'1 Utsläpp'!AA53/'7 Sysselsatta (kvartal)'!AB53</f>
        <v>1.499748110831234</v>
      </c>
      <c r="AC53" s="220">
        <f>'1 Utsläpp'!AB53/'7 Sysselsatta (kvartal)'!AC53</f>
        <v>1.3427095990279465</v>
      </c>
      <c r="AD53" s="220">
        <f>'1 Utsläpp'!AC53/'7 Sysselsatta (kvartal)'!AD53</f>
        <v>1.3761715160796324</v>
      </c>
      <c r="AE53" s="220">
        <f>'1 Utsläpp'!AD53/'7 Sysselsatta (kvartal)'!AE53</f>
        <v>1.4138111350353737</v>
      </c>
      <c r="AF53" s="220">
        <f>'1 Utsläpp'!AE53/'7 Sysselsatta (kvartal)'!AF53</f>
        <v>1.4284052647689012</v>
      </c>
      <c r="AG53" s="220">
        <f>'1 Utsläpp'!AF53/'7 Sysselsatta (kvartal)'!AG53</f>
        <v>1.3433962264150945</v>
      </c>
      <c r="AH53" s="220">
        <f>'1 Utsläpp'!AG53/'7 Sysselsatta (kvartal)'!AH53</f>
        <v>1.411388221153846</v>
      </c>
      <c r="AI53" s="220">
        <f>'1 Utsläpp'!AH53/'7 Sysselsatta (kvartal)'!AI53</f>
        <v>1.3780047365304915</v>
      </c>
      <c r="AJ53" s="220">
        <f>'1 Utsläpp'!AI53/'7 Sysselsatta (kvartal)'!AJ53</f>
        <v>1.4757483200977399</v>
      </c>
      <c r="AK53" s="220">
        <f>'1 Utsläpp'!AJ53/'7 Sysselsatta (kvartal)'!AK53</f>
        <v>1.2859576968272621</v>
      </c>
      <c r="AL53" s="220">
        <f>'1 Utsläpp'!AK53/'7 Sysselsatta (kvartal)'!AL53</f>
        <v>1.3586943793911006</v>
      </c>
      <c r="AM53" s="220">
        <f>'1 Utsläpp'!AL53/'7 Sysselsatta (kvartal)'!AM53</f>
        <v>1.3779493154675211</v>
      </c>
      <c r="AN53" s="220">
        <f>'1 Utsläpp'!AM53/'7 Sysselsatta (kvartal)'!AN53</f>
        <v>1.3927339553293752</v>
      </c>
      <c r="AO53" s="220">
        <f>'1 Utsläpp'!AN53/'7 Sysselsatta (kvartal)'!AO53</f>
        <v>1.1494338580502623</v>
      </c>
      <c r="AP53" s="220">
        <f>'1 Utsläpp'!AO53/'7 Sysselsatta (kvartal)'!AP53</f>
        <v>1.2237466307277627</v>
      </c>
      <c r="AQ53" s="220">
        <f>'1 Utsläpp'!AP53/'7 Sysselsatta (kvartal)'!AQ53</f>
        <v>1.247889254385965</v>
      </c>
      <c r="AR53" s="220">
        <f>'1 Utsläpp'!AQ53/'7 Sysselsatta (kvartal)'!AR53</f>
        <v>1.2249724972497249</v>
      </c>
      <c r="AS53" s="220">
        <f>'1 Utsläpp'!AR53/'7 Sysselsatta (kvartal)'!AS53</f>
        <v>1.0643404705260375</v>
      </c>
      <c r="AT53" s="220">
        <f>'1 Utsläpp'!AS53/'7 Sysselsatta (kvartal)'!AT53</f>
        <v>1.1910643889618922</v>
      </c>
      <c r="AU53" s="220">
        <f>'1 Utsläpp'!AT53/'7 Sysselsatta (kvartal)'!AU53</f>
        <v>1.2068655928175338</v>
      </c>
      <c r="AV53" s="220">
        <f>'1 Utsläpp'!AU53/'7 Sysselsatta (kvartal)'!AV53</f>
        <v>1.1922867266285091</v>
      </c>
      <c r="AW53" s="220">
        <f>'1 Utsläpp'!AV53/'7 Sysselsatta (kvartal)'!AW53</f>
        <v>1.1057361882104151</v>
      </c>
      <c r="AX53" s="220">
        <f>'1 Utsläpp'!AW53/'7 Sysselsatta (kvartal)'!AX53</f>
        <v>1.2392425039452921</v>
      </c>
      <c r="AY53" s="220">
        <f>'1 Utsläpp'!AX53/'7 Sysselsatta (kvartal)'!AY53</f>
        <v>1.2555379328575205</v>
      </c>
      <c r="AZ53" s="220">
        <f>'1 Utsläpp'!AZ53/'7 Sysselsatta (kvartal)'!AZ53</f>
        <v>1.203526517222526</v>
      </c>
      <c r="BA53" s="220">
        <f>'1 Utsläpp'!BA53/'7 Sysselsatta (kvartal)'!BA53</f>
        <v>1.1765729585006692</v>
      </c>
      <c r="BB53" s="220">
        <f>'1 Utsläpp'!BB53/'7 Sysselsatta (kvartal)'!BB53</f>
        <v>1.2327704485488127</v>
      </c>
      <c r="BC53" s="220">
        <f>'1 Utsläpp'!BC53/'7 Sysselsatta (kvartal)'!BC53</f>
        <v>1.2538522848034006</v>
      </c>
      <c r="BD53" s="220">
        <f>'1 Utsläpp'!BD53/'7 Sysselsatta (kvartal)'!BD53</f>
        <v>1.1841533025278608</v>
      </c>
      <c r="BE53" s="220">
        <f>'1 Utsläpp'!BE53/'7 Sysselsatta (kvartal)'!BE53</f>
        <v>1.3232379438261792</v>
      </c>
      <c r="BF53" s="220">
        <f>'1 Utsläpp'!BF53/'7 Sysselsatta (kvartal)'!BF53</f>
        <v>1.2660498586481623</v>
      </c>
      <c r="BG53" s="220">
        <f>'1 Utsläpp'!BG53/'7 Sysselsatta (kvartal)'!BG53</f>
        <v>1.2082072326237496</v>
      </c>
      <c r="BH53" s="220">
        <f>'1 Utsläpp'!BH53/'7 Sysselsatta (kvartal)'!BH53</f>
        <v>1.1033978044955568</v>
      </c>
      <c r="BI53" s="220">
        <f>'1 Utsläpp'!BI53/'7 Sysselsatta (kvartal)'!BI53</f>
        <v>1.0828863346104725</v>
      </c>
      <c r="BJ53" s="220">
        <f>'1 Utsläpp'!BK53/'7 Sysselsatta (kvartal)'!BK53</f>
        <v>1.0787064676616915</v>
      </c>
      <c r="BK53" s="220">
        <f>'1 Utsläpp'!BL53/'7 Sysselsatta (kvartal)'!BL53</f>
        <v>1.0091070974306793</v>
      </c>
      <c r="BL53" s="220">
        <f>'1 Utsläpp'!BM53/'7 Sysselsatta (kvartal)'!BM53</f>
        <v>1.0431645569620254</v>
      </c>
      <c r="BM53" s="220">
        <f>'1 Utsläpp'!BN53/'7 Sysselsatta (kvartal)'!BN53</f>
        <v>1.0229344016024036</v>
      </c>
      <c r="BN53" s="220">
        <f>'1 Utsläpp'!BO53/'7 Sysselsatta (kvartal)'!BO53</f>
        <v>1.0501401988274279</v>
      </c>
      <c r="BO53" s="220">
        <f>'1 Utsläpp'!BP53/'7 Sysselsatta (kvartal)'!BP53</f>
        <v>1.4131900212314226</v>
      </c>
      <c r="BP53" s="220">
        <f>'1 Utsläpp'!BQ53/'7 Sysselsatta (kvartal)'!BQ53</f>
        <v>1.4872577647995753</v>
      </c>
      <c r="BQ53" s="220">
        <f>'1 Utsläpp'!BR53/'7 Sysselsatta (kvartal)'!BR53</f>
        <v>1.486227701993704</v>
      </c>
      <c r="BR53" s="220">
        <f>'1 Utsläpp'!BS53/'7 Sysselsatta (kvartal)'!BS53</f>
        <v>1.4011680382267058</v>
      </c>
      <c r="BS53" s="220">
        <f>'1 Utsläpp'!BT53/'7 Sysselsatta (kvartal)'!BT53</f>
        <v>1.3719792236194641</v>
      </c>
      <c r="BT53" s="220">
        <f>'1 Utsläpp'!BU53/'7 Sysselsatta (kvartal)'!BU53</f>
        <v>1.4333423618634888</v>
      </c>
      <c r="BU53" s="220">
        <f>'1 Utsläpp'!BV53/'7 Sysselsatta (kvartal)'!BV53</f>
        <v>1.4033758639021798</v>
      </c>
      <c r="BV53" s="220">
        <f>'1 Utsläpp'!BW53/'7 Sysselsatta (kvartal)'!BW53</f>
        <v>1.3598934753661784</v>
      </c>
      <c r="BW53" s="264"/>
    </row>
    <row r="54" spans="1:75" ht="15.75" customHeight="1" x14ac:dyDescent="0.25">
      <c r="B54" s="260" t="s">
        <v>96</v>
      </c>
      <c r="C54" s="126" t="s">
        <v>310</v>
      </c>
      <c r="D54" s="220">
        <f>'1 Utsläpp'!D54/'7 Sysselsatta (kvartal)'!D54</f>
        <v>11.702762923351157</v>
      </c>
      <c r="E54" s="220">
        <f>'1 Utsläpp'!E54/'7 Sysselsatta (kvartal)'!E54</f>
        <v>11.702698215026981</v>
      </c>
      <c r="F54" s="220">
        <f>'1 Utsläpp'!F54/'7 Sysselsatta (kvartal)'!F54</f>
        <v>10.734440969507427</v>
      </c>
      <c r="G54" s="220">
        <f>'1 Utsläpp'!G54/'7 Sysselsatta (kvartal)'!G54</f>
        <v>11.811478843736909</v>
      </c>
      <c r="H54" s="220">
        <f>'1 Utsläpp'!H54/'7 Sysselsatta (kvartal)'!H54</f>
        <v>10.736767399267398</v>
      </c>
      <c r="I54" s="220">
        <f>'1 Utsläpp'!I54/'7 Sysselsatta (kvartal)'!I54</f>
        <v>10.829789065863109</v>
      </c>
      <c r="J54" s="220">
        <f>'1 Utsläpp'!J54/'7 Sysselsatta (kvartal)'!J54</f>
        <v>10.085825163398694</v>
      </c>
      <c r="K54" s="220">
        <f>'1 Utsläpp'!K54/'7 Sysselsatta (kvartal)'!K54</f>
        <v>10.857919930374239</v>
      </c>
      <c r="L54" s="220">
        <f>'1 Utsläpp'!L54/'7 Sysselsatta (kvartal)'!L54</f>
        <v>11.279458963778085</v>
      </c>
      <c r="M54" s="220">
        <f>'1 Utsläpp'!M54/'7 Sysselsatta (kvartal)'!M54</f>
        <v>10.479650170648464</v>
      </c>
      <c r="N54" s="220">
        <f>'1 Utsläpp'!N54/'7 Sysselsatta (kvartal)'!N54</f>
        <v>10.177228127555193</v>
      </c>
      <c r="O54" s="220">
        <f>'1 Utsläpp'!N54/'7 Sysselsatta (kvartal)'!N54</f>
        <v>10.177228127555193</v>
      </c>
      <c r="P54" s="220">
        <f>'1 Utsläpp'!O54/'7 Sysselsatta (kvartal)'!O54</f>
        <v>10.962510748065348</v>
      </c>
      <c r="Q54" s="220">
        <f>'1 Utsläpp'!P54/'7 Sysselsatta (kvartal)'!Q54</f>
        <v>9.0979857322702475</v>
      </c>
      <c r="R54" s="220">
        <f>'1 Utsläpp'!Q54/'7 Sysselsatta (kvartal)'!R54</f>
        <v>9.1401136825010152</v>
      </c>
      <c r="S54" s="220">
        <f>'1 Utsläpp'!R54/'7 Sysselsatta (kvartal)'!S54</f>
        <v>9.3009325985587115</v>
      </c>
      <c r="T54" s="220">
        <f>'1 Utsläpp'!S54/'7 Sysselsatta (kvartal)'!T54</f>
        <v>9.3497749774977503</v>
      </c>
      <c r="U54" s="220">
        <f>'1 Utsläpp'!T54/'7 Sysselsatta (kvartal)'!U54</f>
        <v>7.6439368061485915</v>
      </c>
      <c r="V54" s="220">
        <f>'1 Utsläpp'!U54/'7 Sysselsatta (kvartal)'!V54</f>
        <v>7.8375623960066561</v>
      </c>
      <c r="W54" s="220">
        <f>'1 Utsläpp'!V54/'7 Sysselsatta (kvartal)'!W54</f>
        <v>8.2303370786516847</v>
      </c>
      <c r="X54" s="220">
        <f>'1 Utsläpp'!W54/'7 Sysselsatta (kvartal)'!X54</f>
        <v>8.794887892376682</v>
      </c>
      <c r="Y54" s="220">
        <f>'1 Utsläpp'!X54/'7 Sysselsatta (kvartal)'!Y54</f>
        <v>8.132569204152249</v>
      </c>
      <c r="Z54" s="220">
        <f>'1 Utsläpp'!Y54/'7 Sysselsatta (kvartal)'!Z54</f>
        <v>8.4681309573145462</v>
      </c>
      <c r="AA54" s="220">
        <f>'1 Utsläpp'!Z54/'7 Sysselsatta (kvartal)'!AA54</f>
        <v>8.0984017278617717</v>
      </c>
      <c r="AB54" s="220">
        <f>'1 Utsläpp'!AA54/'7 Sysselsatta (kvartal)'!AB54</f>
        <v>8.3659900766801982</v>
      </c>
      <c r="AC54" s="220">
        <f>'1 Utsläpp'!AB54/'7 Sysselsatta (kvartal)'!AC54</f>
        <v>7.6405369718309863</v>
      </c>
      <c r="AD54" s="220">
        <f>'1 Utsläpp'!AC54/'7 Sysselsatta (kvartal)'!AD54</f>
        <v>8.0311461794019934</v>
      </c>
      <c r="AE54" s="220">
        <f>'1 Utsläpp'!AD54/'7 Sysselsatta (kvartal)'!AE54</f>
        <v>9.5381079875055779</v>
      </c>
      <c r="AF54" s="220">
        <f>'1 Utsläpp'!AE54/'7 Sysselsatta (kvartal)'!AF54</f>
        <v>8.5354441913439629</v>
      </c>
      <c r="AG54" s="220">
        <f>'1 Utsläpp'!AF54/'7 Sysselsatta (kvartal)'!AG54</f>
        <v>9.39517485613103</v>
      </c>
      <c r="AH54" s="220">
        <f>'1 Utsläpp'!AG54/'7 Sysselsatta (kvartal)'!AH54</f>
        <v>8.7961423060437198</v>
      </c>
      <c r="AI54" s="220">
        <f>'1 Utsläpp'!AH54/'7 Sysselsatta (kvartal)'!AI54</f>
        <v>9.6332133213321338</v>
      </c>
      <c r="AJ54" s="220">
        <f>'1 Utsläpp'!AI54/'7 Sysselsatta (kvartal)'!AJ54</f>
        <v>9.043364403018197</v>
      </c>
      <c r="AK54" s="220">
        <f>'1 Utsläpp'!AJ54/'7 Sysselsatta (kvartal)'!AK54</f>
        <v>9.3001721170395868</v>
      </c>
      <c r="AL54" s="220">
        <f>'1 Utsläpp'!AK54/'7 Sysselsatta (kvartal)'!AL54</f>
        <v>9.3039181541140632</v>
      </c>
      <c r="AM54" s="220">
        <f>'1 Utsläpp'!AL54/'7 Sysselsatta (kvartal)'!AM54</f>
        <v>10.262423714036617</v>
      </c>
      <c r="AN54" s="220">
        <f>'1 Utsläpp'!AM54/'7 Sysselsatta (kvartal)'!AN54</f>
        <v>10.11553440069234</v>
      </c>
      <c r="AO54" s="220">
        <f>'1 Utsläpp'!AN54/'7 Sysselsatta (kvartal)'!AO54</f>
        <v>8.7332206255283182</v>
      </c>
      <c r="AP54" s="220">
        <f>'1 Utsläpp'!AO54/'7 Sysselsatta (kvartal)'!AP54</f>
        <v>8.9309060118543613</v>
      </c>
      <c r="AQ54" s="220">
        <f>'1 Utsläpp'!AP54/'7 Sysselsatta (kvartal)'!AQ54</f>
        <v>9.3290378006872849</v>
      </c>
      <c r="AR54" s="220">
        <f>'1 Utsläpp'!AQ54/'7 Sysselsatta (kvartal)'!AR54</f>
        <v>9.1167876975651421</v>
      </c>
      <c r="AS54" s="220">
        <f>'1 Utsläpp'!AR54/'7 Sysselsatta (kvartal)'!AS54</f>
        <v>7.9040325865580447</v>
      </c>
      <c r="AT54" s="220">
        <f>'1 Utsläpp'!AS54/'7 Sysselsatta (kvartal)'!AT54</f>
        <v>8.8892225421637185</v>
      </c>
      <c r="AU54" s="220">
        <f>'1 Utsläpp'!AT54/'7 Sysselsatta (kvartal)'!AU54</f>
        <v>9.3280016792611242</v>
      </c>
      <c r="AV54" s="220">
        <f>'1 Utsläpp'!AU54/'7 Sysselsatta (kvartal)'!AV54</f>
        <v>8.7615610574905585</v>
      </c>
      <c r="AW54" s="220">
        <f>'1 Utsläpp'!AV54/'7 Sysselsatta (kvartal)'!AW54</f>
        <v>7.7197097944377271</v>
      </c>
      <c r="AX54" s="220">
        <f>'1 Utsläpp'!AW54/'7 Sysselsatta (kvartal)'!AX54</f>
        <v>8.6042037186742117</v>
      </c>
      <c r="AY54" s="220">
        <f>'1 Utsläpp'!AX54/'7 Sysselsatta (kvartal)'!AY54</f>
        <v>9.1182421227197352</v>
      </c>
      <c r="AZ54" s="220">
        <f>'1 Utsläpp'!AZ54/'7 Sysselsatta (kvartal)'!AZ54</f>
        <v>7.5879882402351955</v>
      </c>
      <c r="BA54" s="220">
        <f>'1 Utsläpp'!BA54/'7 Sysselsatta (kvartal)'!BA54</f>
        <v>5.6636753971661653</v>
      </c>
      <c r="BB54" s="220">
        <f>'1 Utsläpp'!BB54/'7 Sysselsatta (kvartal)'!BB54</f>
        <v>6.3228376651043892</v>
      </c>
      <c r="BC54" s="220">
        <f>'1 Utsläpp'!BC54/'7 Sysselsatta (kvartal)'!BC54</f>
        <v>6.2386353759235114</v>
      </c>
      <c r="BD54" s="220">
        <f>'1 Utsläpp'!BD54/'7 Sysselsatta (kvartal)'!BD54</f>
        <v>6.3291083916083908</v>
      </c>
      <c r="BE54" s="220">
        <f>'1 Utsläpp'!BE54/'7 Sysselsatta (kvartal)'!BE54</f>
        <v>6.8857266435986162</v>
      </c>
      <c r="BF54" s="220">
        <f>'1 Utsläpp'!BF54/'7 Sysselsatta (kvartal)'!BF54</f>
        <v>6.7620559966569163</v>
      </c>
      <c r="BG54" s="220">
        <f>'1 Utsläpp'!BG54/'7 Sysselsatta (kvartal)'!BG54</f>
        <v>7.1198145025295112</v>
      </c>
      <c r="BH54" s="220">
        <f>'1 Utsläpp'!BH54/'7 Sysselsatta (kvartal)'!BH54</f>
        <v>7.1036317567567568</v>
      </c>
      <c r="BI54" s="220">
        <f>'1 Utsläpp'!BI54/'7 Sysselsatta (kvartal)'!BI54</f>
        <v>7.4874055415617136</v>
      </c>
      <c r="BJ54" s="220">
        <f>'1 Utsläpp'!BK54/'7 Sysselsatta (kvartal)'!BK54</f>
        <v>8.7896609460025115</v>
      </c>
      <c r="BK54" s="220">
        <f>'1 Utsläpp'!BL54/'7 Sysselsatta (kvartal)'!BL54</f>
        <v>7.5715851602023614</v>
      </c>
      <c r="BL54" s="220">
        <f>'1 Utsläpp'!BM54/'7 Sysselsatta (kvartal)'!BM54</f>
        <v>8.546234309623431</v>
      </c>
      <c r="BM54" s="220">
        <f>'1 Utsläpp'!BN54/'7 Sysselsatta (kvartal)'!BN54</f>
        <v>8.6512653061224487</v>
      </c>
      <c r="BN54" s="220">
        <f>'1 Utsläpp'!BO54/'7 Sysselsatta (kvartal)'!BO54</f>
        <v>7.8971032745591936</v>
      </c>
      <c r="BO54" s="220">
        <f>'1 Utsläpp'!BP54/'7 Sysselsatta (kvartal)'!BP54</f>
        <v>8.2988100297492569</v>
      </c>
      <c r="BP54" s="220">
        <f>'1 Utsläpp'!BQ54/'7 Sysselsatta (kvartal)'!BQ54</f>
        <v>9.4461246840775068</v>
      </c>
      <c r="BQ54" s="220">
        <f>'1 Utsläpp'!BR54/'7 Sysselsatta (kvartal)'!BR54</f>
        <v>9.5509240246406577</v>
      </c>
      <c r="BR54" s="220">
        <f>'1 Utsläpp'!BS54/'7 Sysselsatta (kvartal)'!BS54</f>
        <v>8.5102521008403365</v>
      </c>
      <c r="BS54" s="220">
        <f>'1 Utsläpp'!BT54/'7 Sysselsatta (kvartal)'!BT54</f>
        <v>8.0988607594936717</v>
      </c>
      <c r="BT54" s="220">
        <f>'1 Utsläpp'!BU54/'7 Sysselsatta (kvartal)'!BU54</f>
        <v>9.0046365914786968</v>
      </c>
      <c r="BU54" s="220">
        <f>'1 Utsläpp'!BV54/'7 Sysselsatta (kvartal)'!BV54</f>
        <v>9.2033822330888349</v>
      </c>
      <c r="BV54" s="220">
        <f>'1 Utsläpp'!BW54/'7 Sysselsatta (kvartal)'!BW54</f>
        <v>8.4319282136894831</v>
      </c>
      <c r="BW54" s="264"/>
    </row>
    <row r="55" spans="1:75" ht="15.75" customHeight="1" x14ac:dyDescent="0.25">
      <c r="B55" s="260" t="s">
        <v>97</v>
      </c>
      <c r="C55" s="126" t="s">
        <v>29</v>
      </c>
      <c r="D55" s="220">
        <f>'1 Utsläpp'!D55/'7 Sysselsatta (kvartal)'!D55</f>
        <v>0.5936711737302578</v>
      </c>
      <c r="E55" s="220">
        <f>'1 Utsläpp'!E55/'7 Sysselsatta (kvartal)'!E55</f>
        <v>0.60719349912739973</v>
      </c>
      <c r="F55" s="220">
        <f>'1 Utsläpp'!F55/'7 Sysselsatta (kvartal)'!F55</f>
        <v>0.58832964303072854</v>
      </c>
      <c r="G55" s="220">
        <f>'1 Utsläpp'!G55/'7 Sysselsatta (kvartal)'!G55</f>
        <v>0.59729413077438054</v>
      </c>
      <c r="H55" s="220">
        <f>'1 Utsläpp'!H55/'7 Sysselsatta (kvartal)'!H55</f>
        <v>0.54690974769994916</v>
      </c>
      <c r="I55" s="220">
        <f>'1 Utsläpp'!I55/'7 Sysselsatta (kvartal)'!I55</f>
        <v>0.56928771179470328</v>
      </c>
      <c r="J55" s="220">
        <f>'1 Utsläpp'!J55/'7 Sysselsatta (kvartal)'!J55</f>
        <v>0.56460224816255944</v>
      </c>
      <c r="K55" s="220">
        <f>'1 Utsläpp'!K55/'7 Sysselsatta (kvartal)'!K55</f>
        <v>0.57882071801711688</v>
      </c>
      <c r="L55" s="220">
        <f>'1 Utsläpp'!L55/'7 Sysselsatta (kvartal)'!L55</f>
        <v>0.58195653394732416</v>
      </c>
      <c r="M55" s="220">
        <f>'1 Utsläpp'!M55/'7 Sysselsatta (kvartal)'!M55</f>
        <v>0.57535629453681714</v>
      </c>
      <c r="N55" s="220">
        <f>'1 Utsläpp'!N55/'7 Sysselsatta (kvartal)'!N55</f>
        <v>0.5631234283319364</v>
      </c>
      <c r="O55" s="220">
        <f>'1 Utsläpp'!N55/'7 Sysselsatta (kvartal)'!N55</f>
        <v>0.5631234283319364</v>
      </c>
      <c r="P55" s="220">
        <f>'1 Utsläpp'!O55/'7 Sysselsatta (kvartal)'!O55</f>
        <v>0.59854463130659774</v>
      </c>
      <c r="Q55" s="220">
        <f>'1 Utsläpp'!P55/'7 Sysselsatta (kvartal)'!Q55</f>
        <v>0.54781454886044334</v>
      </c>
      <c r="R55" s="220">
        <f>'1 Utsläpp'!Q55/'7 Sysselsatta (kvartal)'!R55</f>
        <v>0.55815098746001934</v>
      </c>
      <c r="S55" s="220">
        <f>'1 Utsläpp'!R55/'7 Sysselsatta (kvartal)'!S55</f>
        <v>0.57108206016695529</v>
      </c>
      <c r="T55" s="220">
        <f>'1 Utsläpp'!S55/'7 Sysselsatta (kvartal)'!T55</f>
        <v>0.56500903198384866</v>
      </c>
      <c r="U55" s="220">
        <f>'1 Utsläpp'!T55/'7 Sysselsatta (kvartal)'!U55</f>
        <v>0.50016463446005044</v>
      </c>
      <c r="V55" s="220">
        <f>'1 Utsläpp'!U55/'7 Sysselsatta (kvartal)'!V55</f>
        <v>0.49798071127185051</v>
      </c>
      <c r="W55" s="220">
        <f>'1 Utsläpp'!V55/'7 Sysselsatta (kvartal)'!W55</f>
        <v>0.51081916537867078</v>
      </c>
      <c r="X55" s="220">
        <f>'1 Utsläpp'!W55/'7 Sysselsatta (kvartal)'!X55</f>
        <v>0.5223702701295998</v>
      </c>
      <c r="Y55" s="220">
        <f>'1 Utsläpp'!X55/'7 Sysselsatta (kvartal)'!Y55</f>
        <v>0.4803776061386239</v>
      </c>
      <c r="Z55" s="220">
        <f>'1 Utsläpp'!Y55/'7 Sysselsatta (kvartal)'!Z55</f>
        <v>0.49178879842092282</v>
      </c>
      <c r="AA55" s="220">
        <f>'1 Utsläpp'!Z55/'7 Sysselsatta (kvartal)'!AA55</f>
        <v>0.50279617737776205</v>
      </c>
      <c r="AB55" s="220">
        <f>'1 Utsläpp'!AA55/'7 Sysselsatta (kvartal)'!AB55</f>
        <v>0.49375859784990067</v>
      </c>
      <c r="AC55" s="220">
        <f>'1 Utsläpp'!AB55/'7 Sysselsatta (kvartal)'!AC55</f>
        <v>0.43716196282820335</v>
      </c>
      <c r="AD55" s="220">
        <f>'1 Utsläpp'!AC55/'7 Sysselsatta (kvartal)'!AD55</f>
        <v>0.44975088627000093</v>
      </c>
      <c r="AE55" s="220">
        <f>'1 Utsläpp'!AD55/'7 Sysselsatta (kvartal)'!AE55</f>
        <v>0.46222200305735001</v>
      </c>
      <c r="AF55" s="220">
        <f>'1 Utsläpp'!AE55/'7 Sysselsatta (kvartal)'!AF55</f>
        <v>0.46094169067249419</v>
      </c>
      <c r="AG55" s="220">
        <f>'1 Utsläpp'!AF55/'7 Sysselsatta (kvartal)'!AG55</f>
        <v>0.40865962395813132</v>
      </c>
      <c r="AH55" s="220">
        <f>'1 Utsläpp'!AG55/'7 Sysselsatta (kvartal)'!AH55</f>
        <v>0.42179823738983679</v>
      </c>
      <c r="AI55" s="220">
        <f>'1 Utsläpp'!AH55/'7 Sysselsatta (kvartal)'!AI55</f>
        <v>0.43409724224079932</v>
      </c>
      <c r="AJ55" s="220">
        <f>'1 Utsläpp'!AI55/'7 Sysselsatta (kvartal)'!AJ55</f>
        <v>0.42755474452554743</v>
      </c>
      <c r="AK55" s="220">
        <f>'1 Utsläpp'!AJ55/'7 Sysselsatta (kvartal)'!AK55</f>
        <v>0.37857409829938315</v>
      </c>
      <c r="AL55" s="220">
        <f>'1 Utsläpp'!AK55/'7 Sysselsatta (kvartal)'!AL55</f>
        <v>0.40168760891497751</v>
      </c>
      <c r="AM55" s="220">
        <f>'1 Utsläpp'!AL55/'7 Sysselsatta (kvartal)'!AM55</f>
        <v>0.42062961742976795</v>
      </c>
      <c r="AN55" s="220">
        <f>'1 Utsläpp'!AM55/'7 Sysselsatta (kvartal)'!AN55</f>
        <v>0.41348874371386946</v>
      </c>
      <c r="AO55" s="220">
        <f>'1 Utsläpp'!AN55/'7 Sysselsatta (kvartal)'!AO55</f>
        <v>0.37115199780310315</v>
      </c>
      <c r="AP55" s="220">
        <f>'1 Utsläpp'!AO55/'7 Sysselsatta (kvartal)'!AP55</f>
        <v>0.39218896792376851</v>
      </c>
      <c r="AQ55" s="220">
        <f>'1 Utsläpp'!AP55/'7 Sysselsatta (kvartal)'!AQ55</f>
        <v>0.40483382298934995</v>
      </c>
      <c r="AR55" s="220">
        <f>'1 Utsläpp'!AQ55/'7 Sysselsatta (kvartal)'!AR55</f>
        <v>0.39104470761039201</v>
      </c>
      <c r="AS55" s="220">
        <f>'1 Utsläpp'!AR55/'7 Sysselsatta (kvartal)'!AS55</f>
        <v>0.34965195131809407</v>
      </c>
      <c r="AT55" s="220">
        <f>'1 Utsläpp'!AS55/'7 Sysselsatta (kvartal)'!AT55</f>
        <v>0.37970976136915002</v>
      </c>
      <c r="AU55" s="220">
        <f>'1 Utsläpp'!AT55/'7 Sysselsatta (kvartal)'!AU55</f>
        <v>0.39606227935186017</v>
      </c>
      <c r="AV55" s="220">
        <f>'1 Utsläpp'!AU55/'7 Sysselsatta (kvartal)'!AV55</f>
        <v>0.37795368727537426</v>
      </c>
      <c r="AW55" s="220">
        <f>'1 Utsläpp'!AV55/'7 Sysselsatta (kvartal)'!AW55</f>
        <v>0.34998437848694486</v>
      </c>
      <c r="AX55" s="220">
        <f>'1 Utsläpp'!AW55/'7 Sysselsatta (kvartal)'!AX55</f>
        <v>0.38037841625788366</v>
      </c>
      <c r="AY55" s="220">
        <f>'1 Utsläpp'!AX55/'7 Sysselsatta (kvartal)'!AY55</f>
        <v>0.3971932349766103</v>
      </c>
      <c r="AZ55" s="220">
        <f>'1 Utsläpp'!AZ55/'7 Sysselsatta (kvartal)'!AZ55</f>
        <v>0.3460682324081224</v>
      </c>
      <c r="BA55" s="220">
        <f>'1 Utsläpp'!BA55/'7 Sysselsatta (kvartal)'!BA55</f>
        <v>0.34943747990999674</v>
      </c>
      <c r="BB55" s="220">
        <f>'1 Utsläpp'!BB55/'7 Sysselsatta (kvartal)'!BB55</f>
        <v>0.36806221177321646</v>
      </c>
      <c r="BC55" s="220">
        <f>'1 Utsläpp'!BC55/'7 Sysselsatta (kvartal)'!BC55</f>
        <v>0.36248219455038366</v>
      </c>
      <c r="BD55" s="220">
        <f>'1 Utsläpp'!BD55/'7 Sysselsatta (kvartal)'!BD55</f>
        <v>0.33221533258173619</v>
      </c>
      <c r="BE55" s="220">
        <f>'1 Utsläpp'!BE55/'7 Sysselsatta (kvartal)'!BE55</f>
        <v>0.3626151600839187</v>
      </c>
      <c r="BF55" s="220">
        <f>'1 Utsläpp'!BF55/'7 Sysselsatta (kvartal)'!BF55</f>
        <v>0.35047317242576848</v>
      </c>
      <c r="BG55" s="220">
        <f>'1 Utsläpp'!BG55/'7 Sysselsatta (kvartal)'!BG55</f>
        <v>0.33192040762540631</v>
      </c>
      <c r="BH55" s="220">
        <f>'1 Utsläpp'!BH55/'7 Sysselsatta (kvartal)'!BH55</f>
        <v>0.30140726645129884</v>
      </c>
      <c r="BI55" s="220">
        <f>'1 Utsläpp'!BI55/'7 Sysselsatta (kvartal)'!BI55</f>
        <v>0.29940896826416541</v>
      </c>
      <c r="BJ55" s="220">
        <f>'1 Utsläpp'!BK55/'7 Sysselsatta (kvartal)'!BK55</f>
        <v>0.29658668469077393</v>
      </c>
      <c r="BK55" s="220">
        <f>'1 Utsläpp'!BL55/'7 Sysselsatta (kvartal)'!BL55</f>
        <v>0.28848185527163406</v>
      </c>
      <c r="BL55" s="220">
        <f>'1 Utsläpp'!BM55/'7 Sysselsatta (kvartal)'!BM55</f>
        <v>0.29724396196246738</v>
      </c>
      <c r="BM55" s="220">
        <f>'1 Utsläpp'!BN55/'7 Sysselsatta (kvartal)'!BN55</f>
        <v>0.2876565368141954</v>
      </c>
      <c r="BN55" s="220">
        <f>'1 Utsläpp'!BO55/'7 Sysselsatta (kvartal)'!BO55</f>
        <v>0.29021290919801396</v>
      </c>
      <c r="BO55" s="220">
        <f>'1 Utsläpp'!BP55/'7 Sysselsatta (kvartal)'!BP55</f>
        <v>0.33497915860942795</v>
      </c>
      <c r="BP55" s="220">
        <f>'1 Utsläpp'!BQ55/'7 Sysselsatta (kvartal)'!BQ55</f>
        <v>0.34701013513513512</v>
      </c>
      <c r="BQ55" s="220">
        <f>'1 Utsläpp'!BR55/'7 Sysselsatta (kvartal)'!BR55</f>
        <v>0.34522575869726124</v>
      </c>
      <c r="BR55" s="220">
        <f>'1 Utsläpp'!BS55/'7 Sysselsatta (kvartal)'!BS55</f>
        <v>0.32748652205289303</v>
      </c>
      <c r="BS55" s="220">
        <f>'1 Utsläpp'!BT55/'7 Sysselsatta (kvartal)'!BT55</f>
        <v>0.32256374734837012</v>
      </c>
      <c r="BT55" s="220">
        <f>'1 Utsläpp'!BU55/'7 Sysselsatta (kvartal)'!BU55</f>
        <v>0.33204611928277739</v>
      </c>
      <c r="BU55" s="220">
        <f>'1 Utsläpp'!BV55/'7 Sysselsatta (kvartal)'!BV55</f>
        <v>0.3261263114585477</v>
      </c>
      <c r="BV55" s="220">
        <f>'1 Utsläpp'!BW55/'7 Sysselsatta (kvartal)'!BW55</f>
        <v>0.31980856380500616</v>
      </c>
      <c r="BW55" s="264"/>
    </row>
    <row r="56" spans="1:75" ht="15.75" customHeight="1" x14ac:dyDescent="0.25">
      <c r="B56" s="260" t="s">
        <v>98</v>
      </c>
      <c r="C56" s="126" t="s">
        <v>26</v>
      </c>
      <c r="D56" s="220">
        <f>'1 Utsläpp'!D56/'7 Sysselsatta (kvartal)'!D56</f>
        <v>0.11018387553041017</v>
      </c>
      <c r="E56" s="220">
        <f>'1 Utsläpp'!E56/'7 Sysselsatta (kvartal)'!E56</f>
        <v>0.10302534750613244</v>
      </c>
      <c r="F56" s="220">
        <f>'1 Utsläpp'!F56/'7 Sysselsatta (kvartal)'!F56</f>
        <v>9.9673794853207681E-2</v>
      </c>
      <c r="G56" s="220">
        <f>'1 Utsläpp'!G56/'7 Sysselsatta (kvartal)'!G56</f>
        <v>0.11424412094064949</v>
      </c>
      <c r="H56" s="220">
        <f>'1 Utsläpp'!H56/'7 Sysselsatta (kvartal)'!H56</f>
        <v>0.10892478010312406</v>
      </c>
      <c r="I56" s="220">
        <f>'1 Utsläpp'!I56/'7 Sysselsatta (kvartal)'!I56</f>
        <v>9.5956771463119706E-2</v>
      </c>
      <c r="J56" s="220">
        <f>'1 Utsläpp'!J56/'7 Sysselsatta (kvartal)'!J56</f>
        <v>9.5792280909697006E-2</v>
      </c>
      <c r="K56" s="220">
        <f>'1 Utsläpp'!K56/'7 Sysselsatta (kvartal)'!K56</f>
        <v>0.11042287986541256</v>
      </c>
      <c r="L56" s="220">
        <f>'1 Utsläpp'!L56/'7 Sysselsatta (kvartal)'!L56</f>
        <v>0.11948001851566116</v>
      </c>
      <c r="M56" s="220">
        <f>'1 Utsläpp'!M56/'7 Sysselsatta (kvartal)'!M56</f>
        <v>9.3397304089559069E-2</v>
      </c>
      <c r="N56" s="220">
        <f>'1 Utsläpp'!N56/'7 Sysselsatta (kvartal)'!N56</f>
        <v>9.1992882562277584E-2</v>
      </c>
      <c r="O56" s="220">
        <f>'1 Utsläpp'!N56/'7 Sysselsatta (kvartal)'!N56</f>
        <v>9.1992882562277584E-2</v>
      </c>
      <c r="P56" s="220">
        <f>'1 Utsläpp'!O56/'7 Sysselsatta (kvartal)'!O56</f>
        <v>0.11983741072785289</v>
      </c>
      <c r="Q56" s="220">
        <f>'1 Utsläpp'!P56/'7 Sysselsatta (kvartal)'!Q56</f>
        <v>0.10239878925463487</v>
      </c>
      <c r="R56" s="220">
        <f>'1 Utsläpp'!Q56/'7 Sysselsatta (kvartal)'!R56</f>
        <v>8.5422977465829331E-2</v>
      </c>
      <c r="S56" s="220">
        <f>'1 Utsläpp'!R56/'7 Sysselsatta (kvartal)'!S56</f>
        <v>9.0152261192333924E-2</v>
      </c>
      <c r="T56" s="220">
        <f>'1 Utsläpp'!S56/'7 Sysselsatta (kvartal)'!T56</f>
        <v>9.6722311151764606E-2</v>
      </c>
      <c r="U56" s="220">
        <f>'1 Utsläpp'!T56/'7 Sysselsatta (kvartal)'!U56</f>
        <v>9.7100578382032607E-2</v>
      </c>
      <c r="V56" s="220">
        <f>'1 Utsläpp'!U56/'7 Sysselsatta (kvartal)'!V56</f>
        <v>8.6122718275786242E-2</v>
      </c>
      <c r="W56" s="220">
        <f>'1 Utsläpp'!V56/'7 Sysselsatta (kvartal)'!W56</f>
        <v>9.3270099367660356E-2</v>
      </c>
      <c r="X56" s="220">
        <f>'1 Utsläpp'!W56/'7 Sysselsatta (kvartal)'!X56</f>
        <v>0.10315876974231086</v>
      </c>
      <c r="Y56" s="220">
        <f>'1 Utsläpp'!X56/'7 Sysselsatta (kvartal)'!Y56</f>
        <v>8.5961267344364461E-2</v>
      </c>
      <c r="Z56" s="220">
        <f>'1 Utsläpp'!Y56/'7 Sysselsatta (kvartal)'!Z56</f>
        <v>7.8509758398026541E-2</v>
      </c>
      <c r="AA56" s="220">
        <f>'1 Utsläpp'!Z56/'7 Sysselsatta (kvartal)'!AA56</f>
        <v>8.1102186523873271E-2</v>
      </c>
      <c r="AB56" s="220">
        <f>'1 Utsläpp'!AA56/'7 Sysselsatta (kvartal)'!AB56</f>
        <v>8.2290887326051165E-2</v>
      </c>
      <c r="AC56" s="220">
        <f>'1 Utsläpp'!AB56/'7 Sysselsatta (kvartal)'!AC56</f>
        <v>7.8594578668238074E-2</v>
      </c>
      <c r="AD56" s="220">
        <f>'1 Utsläpp'!AC56/'7 Sysselsatta (kvartal)'!AD56</f>
        <v>7.1174199084668183E-2</v>
      </c>
      <c r="AE56" s="220">
        <f>'1 Utsläpp'!AD56/'7 Sysselsatta (kvartal)'!AE56</f>
        <v>7.6118205034658881E-2</v>
      </c>
      <c r="AF56" s="220">
        <f>'1 Utsläpp'!AE56/'7 Sysselsatta (kvartal)'!AF56</f>
        <v>7.6238130021913805E-2</v>
      </c>
      <c r="AG56" s="220">
        <f>'1 Utsläpp'!AF56/'7 Sysselsatta (kvartal)'!AG56</f>
        <v>7.1713606569185323E-2</v>
      </c>
      <c r="AH56" s="220">
        <f>'1 Utsläpp'!AG56/'7 Sysselsatta (kvartal)'!AH56</f>
        <v>7.0404656708044036E-2</v>
      </c>
      <c r="AI56" s="220">
        <f>'1 Utsläpp'!AH56/'7 Sysselsatta (kvartal)'!AI56</f>
        <v>7.3537167700092665E-2</v>
      </c>
      <c r="AJ56" s="220">
        <f>'1 Utsläpp'!AI56/'7 Sysselsatta (kvartal)'!AJ56</f>
        <v>7.3844074548299901E-2</v>
      </c>
      <c r="AK56" s="220">
        <f>'1 Utsläpp'!AJ56/'7 Sysselsatta (kvartal)'!AK56</f>
        <v>6.9515609687806248E-2</v>
      </c>
      <c r="AL56" s="220">
        <f>'1 Utsläpp'!AK56/'7 Sysselsatta (kvartal)'!AL56</f>
        <v>6.5638406537282937E-2</v>
      </c>
      <c r="AM56" s="220">
        <f>'1 Utsläpp'!AL56/'7 Sysselsatta (kvartal)'!AM56</f>
        <v>6.8042951160374093E-2</v>
      </c>
      <c r="AN56" s="220">
        <f>'1 Utsläpp'!AM56/'7 Sysselsatta (kvartal)'!AN56</f>
        <v>7.1199999999999999E-2</v>
      </c>
      <c r="AO56" s="220">
        <f>'1 Utsläpp'!AN56/'7 Sysselsatta (kvartal)'!AO56</f>
        <v>6.5296458962393639E-2</v>
      </c>
      <c r="AP56" s="220">
        <f>'1 Utsläpp'!AO56/'7 Sysselsatta (kvartal)'!AP56</f>
        <v>6.2527656721421396E-2</v>
      </c>
      <c r="AQ56" s="220">
        <f>'1 Utsläpp'!AP56/'7 Sysselsatta (kvartal)'!AQ56</f>
        <v>6.490460233878137E-2</v>
      </c>
      <c r="AR56" s="220">
        <f>'1 Utsläpp'!AQ56/'7 Sysselsatta (kvartal)'!AR56</f>
        <v>6.5503263483339055E-2</v>
      </c>
      <c r="AS56" s="220">
        <f>'1 Utsläpp'!AR56/'7 Sysselsatta (kvartal)'!AS56</f>
        <v>6.1274309805521551E-2</v>
      </c>
      <c r="AT56" s="220">
        <f>'1 Utsläpp'!AS56/'7 Sysselsatta (kvartal)'!AT56</f>
        <v>5.9416816456960259E-2</v>
      </c>
      <c r="AU56" s="220">
        <f>'1 Utsläpp'!AT56/'7 Sysselsatta (kvartal)'!AU56</f>
        <v>6.2600799620519065E-2</v>
      </c>
      <c r="AV56" s="220">
        <f>'1 Utsläpp'!AU56/'7 Sysselsatta (kvartal)'!AV56</f>
        <v>6.2467709041468387E-2</v>
      </c>
      <c r="AW56" s="220">
        <f>'1 Utsläpp'!AV56/'7 Sysselsatta (kvartal)'!AW56</f>
        <v>6.7981391585760526E-2</v>
      </c>
      <c r="AX56" s="220">
        <f>'1 Utsläpp'!AW56/'7 Sysselsatta (kvartal)'!AX56</f>
        <v>6.2399153551117581E-2</v>
      </c>
      <c r="AY56" s="220">
        <f>'1 Utsläpp'!AX56/'7 Sysselsatta (kvartal)'!AY56</f>
        <v>6.433065007102752E-2</v>
      </c>
      <c r="AZ56" s="220">
        <f>'1 Utsläpp'!AZ56/'7 Sysselsatta (kvartal)'!AZ56</f>
        <v>6.8208131853163531E-2</v>
      </c>
      <c r="BA56" s="220">
        <f>'1 Utsläpp'!BA56/'7 Sysselsatta (kvartal)'!BA56</f>
        <v>5.841873091279267E-2</v>
      </c>
      <c r="BB56" s="220">
        <f>'1 Utsläpp'!BB56/'7 Sysselsatta (kvartal)'!BB56</f>
        <v>6.0111317254174401E-2</v>
      </c>
      <c r="BC56" s="220">
        <f>'1 Utsläpp'!BC56/'7 Sysselsatta (kvartal)'!BC56</f>
        <v>6.3956236914972653E-2</v>
      </c>
      <c r="BD56" s="220">
        <f>'1 Utsläpp'!BD56/'7 Sysselsatta (kvartal)'!BD56</f>
        <v>6.3018534863195044E-2</v>
      </c>
      <c r="BE56" s="220">
        <f>'1 Utsläpp'!BE56/'7 Sysselsatta (kvartal)'!BE56</f>
        <v>5.8742986908896615E-2</v>
      </c>
      <c r="BF56" s="220">
        <f>'1 Utsläpp'!BF56/'7 Sysselsatta (kvartal)'!BF56</f>
        <v>5.7979587856724947E-2</v>
      </c>
      <c r="BG56" s="220">
        <f>'1 Utsläpp'!BG56/'7 Sysselsatta (kvartal)'!BG56</f>
        <v>6.1287513397642004E-2</v>
      </c>
      <c r="BH56" s="220">
        <f>'1 Utsläpp'!BH56/'7 Sysselsatta (kvartal)'!BH56</f>
        <v>5.6814988290398126E-2</v>
      </c>
      <c r="BI56" s="220">
        <f>'1 Utsläpp'!BI56/'7 Sysselsatta (kvartal)'!BI56</f>
        <v>5.0194398682042833E-2</v>
      </c>
      <c r="BJ56" s="220">
        <f>'1 Utsläpp'!BK56/'7 Sysselsatta (kvartal)'!BK56</f>
        <v>5.4068656519733797E-2</v>
      </c>
      <c r="BK56" s="220">
        <f>'1 Utsläpp'!BL56/'7 Sysselsatta (kvartal)'!BL56</f>
        <v>5.4970914859862496E-2</v>
      </c>
      <c r="BL56" s="220">
        <f>'1 Utsläpp'!BM56/'7 Sysselsatta (kvartal)'!BM56</f>
        <v>4.9402053815156645E-2</v>
      </c>
      <c r="BM56" s="220">
        <f>'1 Utsläpp'!BN56/'7 Sysselsatta (kvartal)'!BN56</f>
        <v>4.7793415270967331E-2</v>
      </c>
      <c r="BN56" s="220">
        <f>'1 Utsläpp'!BO56/'7 Sysselsatta (kvartal)'!BO56</f>
        <v>5.2059533912135254E-2</v>
      </c>
      <c r="BO56" s="220">
        <f>'1 Utsläpp'!BP56/'7 Sysselsatta (kvartal)'!BP56</f>
        <v>6.36904761904762E-2</v>
      </c>
      <c r="BP56" s="220">
        <f>'1 Utsläpp'!BQ56/'7 Sysselsatta (kvartal)'!BQ56</f>
        <v>5.7568733500740453E-2</v>
      </c>
      <c r="BQ56" s="220">
        <f>'1 Utsläpp'!BR56/'7 Sysselsatta (kvartal)'!BR56</f>
        <v>5.6039316993258134E-2</v>
      </c>
      <c r="BR56" s="220">
        <f>'1 Utsläpp'!BS56/'7 Sysselsatta (kvartal)'!BS56</f>
        <v>5.8629441624365487E-2</v>
      </c>
      <c r="BS56" s="220">
        <f>'1 Utsläpp'!BT56/'7 Sysselsatta (kvartal)'!BT56</f>
        <v>6.1891061269862033E-2</v>
      </c>
      <c r="BT56" s="220">
        <f>'1 Utsläpp'!BU56/'7 Sysselsatta (kvartal)'!BU56</f>
        <v>5.5322020825298877E-2</v>
      </c>
      <c r="BU56" s="220">
        <f>'1 Utsläpp'!BV56/'7 Sysselsatta (kvartal)'!BV56</f>
        <v>5.3375235700817099E-2</v>
      </c>
      <c r="BV56" s="220">
        <f>'1 Utsläpp'!BW56/'7 Sysselsatta (kvartal)'!BW56</f>
        <v>5.7616279069767441E-2</v>
      </c>
      <c r="BW56" s="264"/>
    </row>
    <row r="57" spans="1:75" ht="15.75" customHeight="1" x14ac:dyDescent="0.25">
      <c r="B57" s="260" t="s">
        <v>150</v>
      </c>
      <c r="C57" s="126" t="s">
        <v>351</v>
      </c>
      <c r="D57" s="220">
        <f>'1 Utsläpp'!D57/'7 Sysselsatta (kvartal)'!D57</f>
        <v>27.054179254783485</v>
      </c>
      <c r="E57" s="220">
        <f>'1 Utsläpp'!E57/'7 Sysselsatta (kvartal)'!E57</f>
        <v>28.867198404785643</v>
      </c>
      <c r="F57" s="220">
        <f>'1 Utsläpp'!F57/'7 Sysselsatta (kvartal)'!F57</f>
        <v>29.125768087215061</v>
      </c>
      <c r="G57" s="220">
        <f>'1 Utsläpp'!G57/'7 Sysselsatta (kvartal)'!G57</f>
        <v>28.821199586349536</v>
      </c>
      <c r="H57" s="220">
        <f>'1 Utsläpp'!H57/'7 Sysselsatta (kvartal)'!H57</f>
        <v>26.555755755755754</v>
      </c>
      <c r="I57" s="220">
        <f>'1 Utsläpp'!I57/'7 Sysselsatta (kvartal)'!I57</f>
        <v>28.08656280428432</v>
      </c>
      <c r="J57" s="220">
        <f>'1 Utsläpp'!J57/'7 Sysselsatta (kvartal)'!J57</f>
        <v>28.884</v>
      </c>
      <c r="K57" s="220">
        <f>'1 Utsläpp'!K57/'7 Sysselsatta (kvartal)'!K57</f>
        <v>28.594258872651356</v>
      </c>
      <c r="L57" s="220">
        <f>'1 Utsläpp'!L57/'7 Sysselsatta (kvartal)'!L57</f>
        <v>25.883976261127597</v>
      </c>
      <c r="M57" s="220">
        <f>'1 Utsläpp'!M57/'7 Sysselsatta (kvartal)'!M57</f>
        <v>27.214778325123156</v>
      </c>
      <c r="N57" s="220">
        <f>'1 Utsläpp'!N57/'7 Sysselsatta (kvartal)'!N57</f>
        <v>27.82611218568665</v>
      </c>
      <c r="O57" s="220">
        <f>'1 Utsläpp'!N57/'7 Sysselsatta (kvartal)'!N57</f>
        <v>27.82611218568665</v>
      </c>
      <c r="P57" s="220">
        <f>'1 Utsläpp'!O57/'7 Sysselsatta (kvartal)'!O57</f>
        <v>29.253098290598295</v>
      </c>
      <c r="Q57" s="220">
        <f>'1 Utsläpp'!P57/'7 Sysselsatta (kvartal)'!Q57</f>
        <v>24.68993963782696</v>
      </c>
      <c r="R57" s="220">
        <f>'1 Utsläpp'!Q57/'7 Sysselsatta (kvartal)'!R57</f>
        <v>26.108357915437558</v>
      </c>
      <c r="S57" s="220">
        <f>'1 Utsläpp'!R57/'7 Sysselsatta (kvartal)'!S57</f>
        <v>29.176706392199353</v>
      </c>
      <c r="T57" s="220">
        <f>'1 Utsläpp'!S57/'7 Sysselsatta (kvartal)'!T57</f>
        <v>22.550686184812442</v>
      </c>
      <c r="U57" s="220">
        <f>'1 Utsläpp'!T57/'7 Sysselsatta (kvartal)'!U57</f>
        <v>23.260510805500985</v>
      </c>
      <c r="V57" s="220">
        <f>'1 Utsläpp'!U57/'7 Sysselsatta (kvartal)'!V57</f>
        <v>23.982492863939108</v>
      </c>
      <c r="W57" s="220">
        <f>'1 Utsläpp'!V57/'7 Sysselsatta (kvartal)'!W57</f>
        <v>28.212160694896856</v>
      </c>
      <c r="X57" s="220">
        <f>'1 Utsläpp'!W57/'7 Sysselsatta (kvartal)'!X57</f>
        <v>20.578893617021276</v>
      </c>
      <c r="Y57" s="220">
        <f>'1 Utsläpp'!X57/'7 Sysselsatta (kvartal)'!Y57</f>
        <v>22.682215743440231</v>
      </c>
      <c r="Z57" s="220">
        <f>'1 Utsläpp'!Y57/'7 Sysselsatta (kvartal)'!Z57</f>
        <v>22.685535714285717</v>
      </c>
      <c r="AA57" s="220">
        <f>'1 Utsläpp'!Z57/'7 Sysselsatta (kvartal)'!AA57</f>
        <v>27.818936170212766</v>
      </c>
      <c r="AB57" s="220">
        <f>'1 Utsläpp'!AA57/'7 Sysselsatta (kvartal)'!AB57</f>
        <v>19.821470342522975</v>
      </c>
      <c r="AC57" s="220">
        <f>'1 Utsläpp'!AB57/'7 Sysselsatta (kvartal)'!AC57</f>
        <v>21.459304511278194</v>
      </c>
      <c r="AD57" s="220">
        <f>'1 Utsläpp'!AC57/'7 Sysselsatta (kvartal)'!AD57</f>
        <v>21.664041095890411</v>
      </c>
      <c r="AE57" s="220">
        <f>'1 Utsläpp'!AD57/'7 Sysselsatta (kvartal)'!AE57</f>
        <v>26.918031088082902</v>
      </c>
      <c r="AF57" s="220">
        <f>'1 Utsläpp'!AE57/'7 Sysselsatta (kvartal)'!AF57</f>
        <v>19.915903413821816</v>
      </c>
      <c r="AG57" s="220">
        <f>'1 Utsläpp'!AF57/'7 Sysselsatta (kvartal)'!AG57</f>
        <v>21.464239028944913</v>
      </c>
      <c r="AH57" s="220">
        <f>'1 Utsläpp'!AG57/'7 Sysselsatta (kvartal)'!AH57</f>
        <v>21.118806959403479</v>
      </c>
      <c r="AI57" s="220">
        <f>'1 Utsläpp'!AH57/'7 Sysselsatta (kvartal)'!AI57</f>
        <v>25.701071080817915</v>
      </c>
      <c r="AJ57" s="220">
        <f>'1 Utsläpp'!AI57/'7 Sysselsatta (kvartal)'!AJ57</f>
        <v>20.531966527196655</v>
      </c>
      <c r="AK57" s="220">
        <f>'1 Utsläpp'!AJ57/'7 Sysselsatta (kvartal)'!AK57</f>
        <v>20.578961748633883</v>
      </c>
      <c r="AL57" s="220">
        <f>'1 Utsläpp'!AK57/'7 Sysselsatta (kvartal)'!AL57</f>
        <v>20.483333333333334</v>
      </c>
      <c r="AM57" s="220">
        <f>'1 Utsläpp'!AL57/'7 Sysselsatta (kvartal)'!AM57</f>
        <v>24.534192932187199</v>
      </c>
      <c r="AN57" s="220">
        <f>'1 Utsläpp'!AM57/'7 Sysselsatta (kvartal)'!AN57</f>
        <v>21.068137687555165</v>
      </c>
      <c r="AO57" s="220">
        <f>'1 Utsläpp'!AN57/'7 Sysselsatta (kvartal)'!AO57</f>
        <v>18.564036544850499</v>
      </c>
      <c r="AP57" s="220">
        <f>'1 Utsläpp'!AO57/'7 Sysselsatta (kvartal)'!AP57</f>
        <v>20.403527481542248</v>
      </c>
      <c r="AQ57" s="220">
        <f>'1 Utsläpp'!AP57/'7 Sysselsatta (kvartal)'!AQ57</f>
        <v>21.749486301369863</v>
      </c>
      <c r="AR57" s="220">
        <f>'1 Utsläpp'!AQ57/'7 Sysselsatta (kvartal)'!AR57</f>
        <v>20.244655172413793</v>
      </c>
      <c r="AS57" s="220">
        <f>'1 Utsläpp'!AR57/'7 Sysselsatta (kvartal)'!AS57</f>
        <v>17.737372881355935</v>
      </c>
      <c r="AT57" s="220">
        <f>'1 Utsläpp'!AS57/'7 Sysselsatta (kvartal)'!AT57</f>
        <v>19.5578684429642</v>
      </c>
      <c r="AU57" s="220">
        <f>'1 Utsläpp'!AT57/'7 Sysselsatta (kvartal)'!AU57</f>
        <v>19.936511817440913</v>
      </c>
      <c r="AV57" s="220">
        <f>'1 Utsläpp'!AU57/'7 Sysselsatta (kvartal)'!AV57</f>
        <v>18.797152428810719</v>
      </c>
      <c r="AW57" s="220">
        <f>'1 Utsläpp'!AV57/'7 Sysselsatta (kvartal)'!AW57</f>
        <v>17.256554621848743</v>
      </c>
      <c r="AX57" s="220">
        <f>'1 Utsläpp'!AW57/'7 Sysselsatta (kvartal)'!AX57</f>
        <v>19.247876769358868</v>
      </c>
      <c r="AY57" s="220">
        <f>'1 Utsläpp'!AX57/'7 Sysselsatta (kvartal)'!AY57</f>
        <v>19.704095004095006</v>
      </c>
      <c r="AZ57" s="220">
        <f>'1 Utsläpp'!AZ57/'7 Sysselsatta (kvartal)'!AZ57</f>
        <v>17.473130434782611</v>
      </c>
      <c r="BA57" s="220">
        <f>'1 Utsläpp'!BA57/'7 Sysselsatta (kvartal)'!BA57</f>
        <v>17.461835334476845</v>
      </c>
      <c r="BB57" s="220">
        <f>'1 Utsläpp'!BB57/'7 Sysselsatta (kvartal)'!BB57</f>
        <v>19.086717428087987</v>
      </c>
      <c r="BC57" s="220">
        <f>'1 Utsläpp'!BC57/'7 Sysselsatta (kvartal)'!BC57</f>
        <v>16.686099754701555</v>
      </c>
      <c r="BD57" s="220">
        <f>'1 Utsläpp'!BD57/'7 Sysselsatta (kvartal)'!BD57</f>
        <v>17.49218604651163</v>
      </c>
      <c r="BE57" s="220">
        <f>'1 Utsläpp'!BE57/'7 Sysselsatta (kvartal)'!BE57</f>
        <v>18.81219512195122</v>
      </c>
      <c r="BF57" s="220">
        <f>'1 Utsläpp'!BF57/'7 Sysselsatta (kvartal)'!BF57</f>
        <v>18.978065054211839</v>
      </c>
      <c r="BG57" s="220">
        <f>'1 Utsläpp'!BG57/'7 Sysselsatta (kvartal)'!BG57</f>
        <v>16.119006309148265</v>
      </c>
      <c r="BH57" s="220">
        <f>'1 Utsläpp'!BH57/'7 Sysselsatta (kvartal)'!BH57</f>
        <v>15.614897413024087</v>
      </c>
      <c r="BI57" s="220">
        <f>'1 Utsläpp'!BI57/'7 Sysselsatta (kvartal)'!BI57</f>
        <v>15.349095394736842</v>
      </c>
      <c r="BJ57" s="220">
        <f>'1 Utsläpp'!BK57/'7 Sysselsatta (kvartal)'!BK57</f>
        <v>14.459137254901961</v>
      </c>
      <c r="BK57" s="220">
        <f>'1 Utsläpp'!BL57/'7 Sysselsatta (kvartal)'!BL57</f>
        <v>15.090122377622377</v>
      </c>
      <c r="BL57" s="220">
        <f>'1 Utsläpp'!BM57/'7 Sysselsatta (kvartal)'!BM57</f>
        <v>15.111138211382114</v>
      </c>
      <c r="BM57" s="220">
        <f>'1 Utsläpp'!BN57/'7 Sysselsatta (kvartal)'!BN57</f>
        <v>15.085564516129031</v>
      </c>
      <c r="BN57" s="220">
        <f>'1 Utsläpp'!BO57/'7 Sysselsatta (kvartal)'!BO57</f>
        <v>13.955748031496064</v>
      </c>
      <c r="BO57" s="220">
        <f>'1 Utsläpp'!BP57/'7 Sysselsatta (kvartal)'!BP57</f>
        <v>17.771699741156166</v>
      </c>
      <c r="BP57" s="220">
        <f>'1 Utsläpp'!BQ57/'7 Sysselsatta (kvartal)'!BQ57</f>
        <v>17.853246753246754</v>
      </c>
      <c r="BQ57" s="220">
        <f>'1 Utsläpp'!BR57/'7 Sysselsatta (kvartal)'!BR57</f>
        <v>18.476032388663967</v>
      </c>
      <c r="BR57" s="220">
        <f>'1 Utsläpp'!BS57/'7 Sysselsatta (kvartal)'!BS57</f>
        <v>15.984428794992175</v>
      </c>
      <c r="BS57" s="220">
        <f>'1 Utsläpp'!BT57/'7 Sysselsatta (kvartal)'!BT57</f>
        <v>17.364782608695652</v>
      </c>
      <c r="BT57" s="220">
        <f>'1 Utsläpp'!BU57/'7 Sysselsatta (kvartal)'!BU57</f>
        <v>17.138137651821861</v>
      </c>
      <c r="BU57" s="220">
        <f>'1 Utsläpp'!BV57/'7 Sysselsatta (kvartal)'!BV57</f>
        <v>17.57</v>
      </c>
      <c r="BV57" s="220">
        <f>'1 Utsläpp'!BW57/'7 Sysselsatta (kvartal)'!BW57</f>
        <v>15.524082568807337</v>
      </c>
      <c r="BW57" s="264"/>
    </row>
    <row r="58" spans="1:75" s="17" customFormat="1" ht="15.75" customHeight="1" x14ac:dyDescent="0.3">
      <c r="A58"/>
      <c r="B58" s="123" t="s">
        <v>99</v>
      </c>
      <c r="C58" s="132" t="s">
        <v>175</v>
      </c>
      <c r="D58" s="261">
        <f>'1 Utsläpp'!D58/'7 Sysselsatta (kvartal)'!D58</f>
        <v>3.7883603953406282</v>
      </c>
      <c r="E58" s="261">
        <f>'1 Utsläpp'!E58/'7 Sysselsatta (kvartal)'!E58</f>
        <v>3.5466498349194011</v>
      </c>
      <c r="F58" s="261">
        <f>'1 Utsläpp'!F58/'7 Sysselsatta (kvartal)'!F58</f>
        <v>3.3787846662708851</v>
      </c>
      <c r="G58" s="261">
        <f>'1 Utsläpp'!G58/'7 Sysselsatta (kvartal)'!G58</f>
        <v>3.9171723593633541</v>
      </c>
      <c r="H58" s="261">
        <f>'1 Utsläpp'!H58/'7 Sysselsatta (kvartal)'!H58</f>
        <v>3.6485565536041475</v>
      </c>
      <c r="I58" s="261">
        <f>'1 Utsläpp'!I58/'7 Sysselsatta (kvartal)'!I58</f>
        <v>3.3013960566362317</v>
      </c>
      <c r="J58" s="261">
        <f>'1 Utsläpp'!J58/'7 Sysselsatta (kvartal)'!J58</f>
        <v>3.0527235533503077</v>
      </c>
      <c r="K58" s="261">
        <f>'1 Utsläpp'!K58/'7 Sysselsatta (kvartal)'!K58</f>
        <v>3.7288055891441618</v>
      </c>
      <c r="L58" s="261">
        <f>'1 Utsläpp'!L58/'7 Sysselsatta (kvartal)'!L58</f>
        <v>4.2266773487395906</v>
      </c>
      <c r="M58" s="261">
        <f>'1 Utsläpp'!M58/'7 Sysselsatta (kvartal)'!M58</f>
        <v>3.5516467790938315</v>
      </c>
      <c r="N58" s="261">
        <f>'1 Utsläpp'!N58/'7 Sysselsatta (kvartal)'!N58</f>
        <v>3.2264320294760291</v>
      </c>
      <c r="O58" s="261">
        <f>'1 Utsläpp'!N58/'7 Sysselsatta (kvartal)'!N58</f>
        <v>3.2264320294760291</v>
      </c>
      <c r="P58" s="261">
        <f>'1 Utsläpp'!O58/'7 Sysselsatta (kvartal)'!O58</f>
        <v>3.9974197235104074</v>
      </c>
      <c r="Q58" s="261">
        <f>'1 Utsläpp'!P58/'7 Sysselsatta (kvartal)'!Q58</f>
        <v>3.7480328326779695</v>
      </c>
      <c r="R58" s="261">
        <f>'1 Utsläpp'!Q58/'7 Sysselsatta (kvartal)'!R58</f>
        <v>3.2264914415170334</v>
      </c>
      <c r="S58" s="261">
        <f>'1 Utsläpp'!R58/'7 Sysselsatta (kvartal)'!S58</f>
        <v>3.1172976007946964</v>
      </c>
      <c r="T58" s="261">
        <f>'1 Utsläpp'!S58/'7 Sysselsatta (kvartal)'!T58</f>
        <v>3.3762763349172258</v>
      </c>
      <c r="U58" s="261">
        <f>'1 Utsläpp'!T58/'7 Sysselsatta (kvartal)'!U58</f>
        <v>3.42355199181097</v>
      </c>
      <c r="V58" s="261">
        <f>'1 Utsläpp'!U58/'7 Sysselsatta (kvartal)'!V58</f>
        <v>2.9811270013342228</v>
      </c>
      <c r="W58" s="261">
        <f>'1 Utsläpp'!V58/'7 Sysselsatta (kvartal)'!W58</f>
        <v>2.8957896770869116</v>
      </c>
      <c r="X58" s="261">
        <f>'1 Utsläpp'!W58/'7 Sysselsatta (kvartal)'!X58</f>
        <v>3.3253240601179965</v>
      </c>
      <c r="Y58" s="261">
        <f>'1 Utsläpp'!X58/'7 Sysselsatta (kvartal)'!Y58</f>
        <v>3.2886431799940858</v>
      </c>
      <c r="Z58" s="261">
        <f>'1 Utsläpp'!Y58/'7 Sysselsatta (kvartal)'!Z58</f>
        <v>2.933979941392546</v>
      </c>
      <c r="AA58" s="261">
        <f>'1 Utsläpp'!Z58/'7 Sysselsatta (kvartal)'!AA58</f>
        <v>2.8641481450092168</v>
      </c>
      <c r="AB58" s="261">
        <f>'1 Utsläpp'!AA58/'7 Sysselsatta (kvartal)'!AB58</f>
        <v>3.0664656238012018</v>
      </c>
      <c r="AC58" s="261">
        <f>'1 Utsläpp'!AB58/'7 Sysselsatta (kvartal)'!AC58</f>
        <v>2.9928267667292059</v>
      </c>
      <c r="AD58" s="261">
        <f>'1 Utsläpp'!AC58/'7 Sysselsatta (kvartal)'!AD58</f>
        <v>2.7975151257613473</v>
      </c>
      <c r="AE58" s="261">
        <f>'1 Utsläpp'!AD58/'7 Sysselsatta (kvartal)'!AE58</f>
        <v>2.8175931531155411</v>
      </c>
      <c r="AF58" s="261">
        <f>'1 Utsläpp'!AE58/'7 Sysselsatta (kvartal)'!AF58</f>
        <v>3.0201504073532481</v>
      </c>
      <c r="AG58" s="261">
        <f>'1 Utsläpp'!AF58/'7 Sysselsatta (kvartal)'!AG58</f>
        <v>3.0580322939407671</v>
      </c>
      <c r="AH58" s="261">
        <f>'1 Utsläpp'!AG58/'7 Sysselsatta (kvartal)'!AH58</f>
        <v>2.8389814221652787</v>
      </c>
      <c r="AI58" s="261">
        <f>'1 Utsläpp'!AH58/'7 Sysselsatta (kvartal)'!AI58</f>
        <v>2.7497137228344521</v>
      </c>
      <c r="AJ58" s="261">
        <f>'1 Utsläpp'!AI58/'7 Sysselsatta (kvartal)'!AJ58</f>
        <v>2.943950141457214</v>
      </c>
      <c r="AK58" s="261">
        <f>'1 Utsläpp'!AJ58/'7 Sysselsatta (kvartal)'!AK58</f>
        <v>3.0143938329351774</v>
      </c>
      <c r="AL58" s="261">
        <f>'1 Utsläpp'!AK58/'7 Sysselsatta (kvartal)'!AL58</f>
        <v>2.7439712116730748</v>
      </c>
      <c r="AM58" s="261">
        <f>'1 Utsläpp'!AL58/'7 Sysselsatta (kvartal)'!AM58</f>
        <v>2.7750935877309502</v>
      </c>
      <c r="AN58" s="261">
        <f>'1 Utsläpp'!AM58/'7 Sysselsatta (kvartal)'!AN58</f>
        <v>3.0019405615412347</v>
      </c>
      <c r="AO58" s="261">
        <f>'1 Utsläpp'!AN58/'7 Sysselsatta (kvartal)'!AO58</f>
        <v>2.8180682976554539</v>
      </c>
      <c r="AP58" s="261">
        <f>'1 Utsläpp'!AO58/'7 Sysselsatta (kvartal)'!AP58</f>
        <v>2.6575667485039127</v>
      </c>
      <c r="AQ58" s="261">
        <f>'1 Utsläpp'!AP58/'7 Sysselsatta (kvartal)'!AQ58</f>
        <v>2.6784586687610443</v>
      </c>
      <c r="AR58" s="261">
        <f>'1 Utsläpp'!AQ58/'7 Sysselsatta (kvartal)'!AR58</f>
        <v>2.8426219859130062</v>
      </c>
      <c r="AS58" s="261">
        <f>'1 Utsläpp'!AR58/'7 Sysselsatta (kvartal)'!AS58</f>
        <v>2.7504776211385873</v>
      </c>
      <c r="AT58" s="261">
        <f>'1 Utsläpp'!AS58/'7 Sysselsatta (kvartal)'!AT58</f>
        <v>2.5754802324040957</v>
      </c>
      <c r="AU58" s="261">
        <f>'1 Utsläpp'!AT58/'7 Sysselsatta (kvartal)'!AU58</f>
        <v>2.5729069182876367</v>
      </c>
      <c r="AV58" s="261">
        <f>'1 Utsläpp'!AU58/'7 Sysselsatta (kvartal)'!AV58</f>
        <v>2.763164140775471</v>
      </c>
      <c r="AW58" s="261">
        <f>'1 Utsläpp'!AV58/'7 Sysselsatta (kvartal)'!AW58</f>
        <v>2.6759847570900592</v>
      </c>
      <c r="AX58" s="261">
        <f>'1 Utsläpp'!AW58/'7 Sysselsatta (kvartal)'!AX58</f>
        <v>2.5024262258082719</v>
      </c>
      <c r="AY58" s="261">
        <f>'1 Utsläpp'!AX58/'7 Sysselsatta (kvartal)'!AY58</f>
        <v>2.5650510645663838</v>
      </c>
      <c r="AZ58" s="261">
        <f>'1 Utsläpp'!AZ58/'7 Sysselsatta (kvartal)'!AZ58</f>
        <v>2.5989162215898016</v>
      </c>
      <c r="BA58" s="261">
        <f>'1 Utsläpp'!BA58/'7 Sysselsatta (kvartal)'!BA58</f>
        <v>2.2570129743439664</v>
      </c>
      <c r="BB58" s="261">
        <f>'1 Utsläpp'!BB58/'7 Sysselsatta (kvartal)'!BB58</f>
        <v>2.2101506998831932</v>
      </c>
      <c r="BC58" s="261">
        <f>'1 Utsläpp'!BC58/'7 Sysselsatta (kvartal)'!BC58</f>
        <v>2.3662926601215521</v>
      </c>
      <c r="BD58" s="261">
        <f>'1 Utsläpp'!BD58/'7 Sysselsatta (kvartal)'!BD58</f>
        <v>2.4615219933791899</v>
      </c>
      <c r="BE58" s="261">
        <f>'1 Utsläpp'!BE58/'7 Sysselsatta (kvartal)'!BE58</f>
        <v>2.465916610235078</v>
      </c>
      <c r="BF58" s="261">
        <f>'1 Utsläpp'!BF58/'7 Sysselsatta (kvartal)'!BF58</f>
        <v>2.2846594715295869</v>
      </c>
      <c r="BG58" s="261">
        <f>'1 Utsläpp'!BG58/'7 Sysselsatta (kvartal)'!BG58</f>
        <v>2.4940334941810955</v>
      </c>
      <c r="BH58" s="261">
        <f>'1 Utsläpp'!BH58/'7 Sysselsatta (kvartal)'!BH58</f>
        <v>2.4056139480762262</v>
      </c>
      <c r="BI58" s="261">
        <f>'1 Utsläpp'!BI58/'7 Sysselsatta (kvartal)'!BI58</f>
        <v>2.17087680148768</v>
      </c>
      <c r="BJ58" s="261">
        <f>'1 Utsläpp'!BK58/'7 Sysselsatta (kvartal)'!BK58</f>
        <v>2.4078649823217444</v>
      </c>
      <c r="BK58" s="261">
        <f>'1 Utsläpp'!BL58/'7 Sysselsatta (kvartal)'!BL58</f>
        <v>2.2915677048323246</v>
      </c>
      <c r="BL58" s="261">
        <f>'1 Utsläpp'!BM58/'7 Sysselsatta (kvartal)'!BM58</f>
        <v>2.2566267047954245</v>
      </c>
      <c r="BM58" s="261">
        <f>'1 Utsläpp'!BN58/'7 Sysselsatta (kvartal)'!BN58</f>
        <v>2.1143732252245817</v>
      </c>
      <c r="BN58" s="261">
        <f>'1 Utsläpp'!BO58/'7 Sysselsatta (kvartal)'!BO58</f>
        <v>2.2327576714138893</v>
      </c>
      <c r="BO58" s="261">
        <f>'1 Utsläpp'!BP58/'7 Sysselsatta (kvartal)'!BP58</f>
        <v>2.4946831986834233</v>
      </c>
      <c r="BP58" s="261">
        <f>'1 Utsläpp'!BQ58/'7 Sysselsatta (kvartal)'!BQ58</f>
        <v>2.4294343858099654</v>
      </c>
      <c r="BQ58" s="261">
        <f>'1 Utsläpp'!BR58/'7 Sysselsatta (kvartal)'!BR58</f>
        <v>2.3043839798850572</v>
      </c>
      <c r="BR58" s="261">
        <f>'1 Utsläpp'!BS58/'7 Sysselsatta (kvartal)'!BS58</f>
        <v>2.3534621072088724</v>
      </c>
      <c r="BS58" s="261">
        <f>'1 Utsläpp'!BT58/'7 Sysselsatta (kvartal)'!BT58</f>
        <v>2.4160539768455869</v>
      </c>
      <c r="BT58" s="261">
        <f>'1 Utsläpp'!BU58/'7 Sysselsatta (kvartal)'!BU58</f>
        <v>2.3718045597803052</v>
      </c>
      <c r="BU58" s="261">
        <f>'1 Utsläpp'!BV58/'7 Sysselsatta (kvartal)'!BV58</f>
        <v>2.2572630065594397</v>
      </c>
      <c r="BV58" s="261">
        <f>'1 Utsläpp'!BW58/'7 Sysselsatta (kvartal)'!BW58</f>
        <v>2.3793662789625993</v>
      </c>
      <c r="BW58" s="263"/>
    </row>
    <row r="59" spans="1:75" s="16" customFormat="1" ht="15.75" customHeight="1" x14ac:dyDescent="0.3">
      <c r="A59"/>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row>
    <row r="60" spans="1:75" s="16" customFormat="1" ht="15.75" customHeight="1" x14ac:dyDescent="0.3">
      <c r="A60"/>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row>
    <row r="61" spans="1:75" s="16" customFormat="1" ht="15.75" customHeight="1" x14ac:dyDescent="0.3">
      <c r="A61"/>
      <c r="D61" s="3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row>
    <row r="62" spans="1:75" s="16" customFormat="1" ht="15.75" customHeight="1" x14ac:dyDescent="0.3">
      <c r="A62"/>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row>
    <row r="63" spans="1:75" s="16" customFormat="1" ht="15.75" customHeight="1" x14ac:dyDescent="0.3">
      <c r="A63"/>
      <c r="D63" s="35"/>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row>
    <row r="64" spans="1:75" s="16" customFormat="1" ht="15.75" customHeight="1" x14ac:dyDescent="0.3">
      <c r="A64"/>
      <c r="B64" s="22" t="s">
        <v>87</v>
      </c>
      <c r="C64" s="22" t="s">
        <v>89</v>
      </c>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BQ64"/>
    </row>
    <row r="65" spans="1:69" s="16" customFormat="1" ht="15.75" customHeight="1" x14ac:dyDescent="0.3">
      <c r="A65"/>
      <c r="B65" s="23">
        <f>'1 Utsläpp'!$B$71</f>
        <v>46177</v>
      </c>
      <c r="C65" s="23">
        <f>'1 Utsläpp'!$C$71</f>
        <v>46177</v>
      </c>
      <c r="D65" s="3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BQ65"/>
    </row>
    <row r="66" spans="1:69" s="16" customFormat="1" ht="15.75" customHeight="1" x14ac:dyDescent="0.3">
      <c r="A66"/>
      <c r="B66" s="24"/>
      <c r="C66" s="24"/>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BQ66"/>
    </row>
    <row r="67" spans="1:69" s="16" customFormat="1" ht="15.75" customHeight="1" x14ac:dyDescent="0.3">
      <c r="A67"/>
      <c r="B67" s="22" t="s">
        <v>88</v>
      </c>
      <c r="C67" s="22" t="s">
        <v>90</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BQ67"/>
    </row>
    <row r="68" spans="1:69" s="16" customFormat="1" ht="15.75" customHeight="1" x14ac:dyDescent="0.3">
      <c r="A68"/>
      <c r="B68" s="24" t="str">
        <f>'1 Utsläpp'!$B$74</f>
        <v>Environmental Accounts, Statistics Sweden</v>
      </c>
      <c r="C68" s="24" t="str">
        <f>'1 Utsläpp'!$C$74</f>
        <v>Miljöräkenskaperna, Statistiska centralbyrån (SCB)</v>
      </c>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BQ68"/>
    </row>
    <row r="69" spans="1:69" s="16" customFormat="1" ht="15.75" customHeight="1" x14ac:dyDescent="0.3">
      <c r="A69"/>
      <c r="C69" s="24"/>
      <c r="D69" s="35"/>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BQ69"/>
    </row>
    <row r="70" spans="1:69" s="16" customFormat="1" ht="15.75" customHeight="1" x14ac:dyDescent="0.3">
      <c r="A70"/>
      <c r="B70" s="22" t="s">
        <v>34</v>
      </c>
      <c r="C70" s="22" t="s">
        <v>33</v>
      </c>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BQ70"/>
    </row>
    <row r="71" spans="1:69" s="16" customFormat="1" ht="15.75" customHeight="1" x14ac:dyDescent="0.3">
      <c r="A71"/>
      <c r="B71" s="25" t="str">
        <f>'1 Utsläpp'!$B$77</f>
        <v>Jonas Bergström, Statistics Sweden</v>
      </c>
      <c r="C71" s="25" t="str">
        <f>'1 Utsläpp'!$C$77</f>
        <v>Jonas Bergström, Statistiska centralbyrån (SCB)</v>
      </c>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BQ71"/>
    </row>
    <row r="72" spans="1:69" s="16" customFormat="1" ht="15.75" customHeight="1" x14ac:dyDescent="0.3">
      <c r="A72"/>
      <c r="B72" s="25" t="str">
        <f>'1 Utsläpp'!$B$78</f>
        <v>Telephone: +46 10 479 46 22</v>
      </c>
      <c r="C72" s="25" t="str">
        <f>'1 Utsläpp'!$C$78</f>
        <v>Telefon: 010 479 46 22</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BQ72"/>
    </row>
    <row r="73" spans="1:69" ht="15.75" customHeight="1" x14ac:dyDescent="0.3">
      <c r="B73" s="25" t="str">
        <f>'1 Utsläpp'!$B$79</f>
        <v>e-post: jonas.bergstrom@scb.se / miljorakenskaper@scb.se</v>
      </c>
      <c r="C73" s="25" t="str">
        <f>'1 Utsläpp'!$C$79</f>
        <v>e-post: jonas.bergstrom@scb.se / miljorakenskaper@scb.se</v>
      </c>
    </row>
    <row r="74" spans="1:69" ht="15.75" customHeight="1" x14ac:dyDescent="0.3">
      <c r="C74" s="16"/>
    </row>
    <row r="75" spans="1:69" ht="15.75" customHeight="1" x14ac:dyDescent="0.3">
      <c r="C75" s="16"/>
    </row>
    <row r="76" spans="1:69" ht="15.75" customHeight="1" x14ac:dyDescent="0.3">
      <c r="C76" s="16"/>
    </row>
    <row r="77" spans="1:69" ht="15.75" customHeight="1" x14ac:dyDescent="0.3">
      <c r="C77" s="16"/>
    </row>
    <row r="78" spans="1:69" ht="15.75" customHeight="1" x14ac:dyDescent="0.3">
      <c r="C78" s="16"/>
    </row>
    <row r="79" spans="1:69" ht="15.75" customHeight="1" x14ac:dyDescent="0.3">
      <c r="C79" s="16"/>
    </row>
    <row r="80" spans="1:69" ht="15.75" customHeight="1" x14ac:dyDescent="0.3">
      <c r="C80" s="16"/>
    </row>
  </sheetData>
  <phoneticPr fontId="44"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tabColor rgb="FF00B0F0"/>
  </sheetPr>
  <dimension ref="A1:BY80"/>
  <sheetViews>
    <sheetView zoomScale="80" zoomScaleNormal="80" workbookViewId="0">
      <pane xSplit="3" ySplit="5" topLeftCell="D6" activePane="bottomRight" state="frozen"/>
      <selection pane="topRight"/>
      <selection pane="bottomLeft"/>
      <selection pane="bottomRight"/>
    </sheetView>
  </sheetViews>
  <sheetFormatPr defaultColWidth="9.21875" defaultRowHeight="13.8" x14ac:dyDescent="0.3"/>
  <cols>
    <col min="1" max="1" width="1.77734375" customWidth="1"/>
    <col min="2" max="3" width="72.77734375" style="16" customWidth="1"/>
    <col min="4" max="37" width="9.21875" style="16" customWidth="1"/>
    <col min="38" max="69" width="9.21875" customWidth="1"/>
    <col min="70" max="90" width="9.21875" style="16" customWidth="1"/>
    <col min="91" max="16384" width="9.21875" style="16"/>
  </cols>
  <sheetData>
    <row r="1" spans="1:77" ht="15.75" customHeight="1" x14ac:dyDescent="0.3">
      <c r="A1" s="188"/>
      <c r="B1" s="257" t="s">
        <v>162</v>
      </c>
      <c r="C1" s="109"/>
    </row>
    <row r="2" spans="1:77" ht="15.75" customHeight="1" x14ac:dyDescent="0.3">
      <c r="A2" s="188"/>
      <c r="B2" s="108"/>
      <c r="C2" s="109"/>
    </row>
    <row r="3" spans="1:77" ht="15.75" customHeight="1" x14ac:dyDescent="0.3">
      <c r="A3" s="188"/>
      <c r="B3" s="127" t="s">
        <v>203</v>
      </c>
      <c r="C3" s="127" t="s">
        <v>204</v>
      </c>
      <c r="BI3" s="16"/>
      <c r="BJ3" s="16"/>
      <c r="BK3" s="16"/>
      <c r="BL3" s="16"/>
      <c r="BM3" s="16"/>
      <c r="BN3" s="16"/>
      <c r="BO3" s="16"/>
      <c r="BP3" s="16"/>
      <c r="BQ3" s="16"/>
    </row>
    <row r="4" spans="1:77" ht="15.75" customHeight="1" x14ac:dyDescent="0.3">
      <c r="A4" s="188"/>
      <c r="B4" s="127" t="s">
        <v>368</v>
      </c>
      <c r="C4" s="127" t="s">
        <v>356</v>
      </c>
      <c r="AN4" s="16"/>
      <c r="AO4" s="16"/>
      <c r="AP4" s="16"/>
      <c r="AQ4" s="16"/>
      <c r="AR4" s="16"/>
      <c r="AS4" s="16"/>
      <c r="BI4" s="16"/>
      <c r="BJ4" s="16"/>
      <c r="BK4" s="16"/>
      <c r="BL4" s="16"/>
      <c r="BM4" s="16"/>
      <c r="BN4" s="16"/>
      <c r="BO4" s="16"/>
      <c r="BP4" s="16"/>
      <c r="BQ4" s="16"/>
    </row>
    <row r="5" spans="1:77" s="17" customFormat="1" ht="15.75" customHeight="1" x14ac:dyDescent="0.3">
      <c r="A5" s="188"/>
      <c r="B5" s="233" t="s">
        <v>103</v>
      </c>
      <c r="C5" s="216" t="s">
        <v>21</v>
      </c>
      <c r="D5" s="283" t="s">
        <v>52</v>
      </c>
      <c r="E5" s="283" t="s">
        <v>53</v>
      </c>
      <c r="F5" s="283" t="s">
        <v>54</v>
      </c>
      <c r="G5" s="283" t="s">
        <v>55</v>
      </c>
      <c r="H5" s="283" t="s">
        <v>56</v>
      </c>
      <c r="I5" s="283" t="s">
        <v>57</v>
      </c>
      <c r="J5" s="283" t="s">
        <v>58</v>
      </c>
      <c r="K5" s="283" t="s">
        <v>59</v>
      </c>
      <c r="L5" s="283" t="s">
        <v>60</v>
      </c>
      <c r="M5" s="283" t="s">
        <v>61</v>
      </c>
      <c r="N5" s="283" t="s">
        <v>62</v>
      </c>
      <c r="O5" s="283" t="s">
        <v>63</v>
      </c>
      <c r="P5" s="283" t="s">
        <v>64</v>
      </c>
      <c r="Q5" s="283" t="s">
        <v>65</v>
      </c>
      <c r="R5" s="283" t="s">
        <v>66</v>
      </c>
      <c r="S5" s="283" t="s">
        <v>67</v>
      </c>
      <c r="T5" s="283" t="s">
        <v>68</v>
      </c>
      <c r="U5" s="283" t="s">
        <v>69</v>
      </c>
      <c r="V5" s="283" t="s">
        <v>70</v>
      </c>
      <c r="W5" s="283" t="s">
        <v>71</v>
      </c>
      <c r="X5" s="283" t="s">
        <v>72</v>
      </c>
      <c r="Y5" s="283" t="s">
        <v>73</v>
      </c>
      <c r="Z5" s="283" t="s">
        <v>74</v>
      </c>
      <c r="AA5" s="283" t="s">
        <v>75</v>
      </c>
      <c r="AB5" s="283" t="s">
        <v>76</v>
      </c>
      <c r="AC5" s="283" t="s">
        <v>77</v>
      </c>
      <c r="AD5" s="283" t="s">
        <v>78</v>
      </c>
      <c r="AE5" s="283" t="s">
        <v>79</v>
      </c>
      <c r="AF5" s="283" t="s">
        <v>80</v>
      </c>
      <c r="AG5" s="283" t="s">
        <v>81</v>
      </c>
      <c r="AH5" s="283" t="s">
        <v>146</v>
      </c>
      <c r="AI5" s="283" t="s">
        <v>147</v>
      </c>
      <c r="AJ5" s="283" t="s">
        <v>161</v>
      </c>
      <c r="AK5" s="283" t="s">
        <v>163</v>
      </c>
      <c r="AL5" s="283" t="s">
        <v>164</v>
      </c>
      <c r="AM5" s="283" t="s">
        <v>166</v>
      </c>
      <c r="AN5" s="283" t="s">
        <v>167</v>
      </c>
      <c r="AO5" s="283" t="s">
        <v>171</v>
      </c>
      <c r="AP5" s="283" t="s">
        <v>174</v>
      </c>
      <c r="AQ5" s="283" t="s">
        <v>176</v>
      </c>
      <c r="AR5" s="283" t="s">
        <v>195</v>
      </c>
      <c r="AS5" s="283" t="s">
        <v>206</v>
      </c>
      <c r="AT5" s="283" t="s">
        <v>207</v>
      </c>
      <c r="AU5" s="283" t="s">
        <v>212</v>
      </c>
      <c r="AV5" s="283" t="s">
        <v>213</v>
      </c>
      <c r="AW5" s="283" t="s">
        <v>214</v>
      </c>
      <c r="AX5" s="283" t="s">
        <v>215</v>
      </c>
      <c r="AY5" s="283" t="s">
        <v>217</v>
      </c>
      <c r="AZ5" s="283" t="s">
        <v>219</v>
      </c>
      <c r="BA5" s="283" t="s">
        <v>221</v>
      </c>
      <c r="BB5" s="283" t="s">
        <v>222</v>
      </c>
      <c r="BC5" s="283" t="s">
        <v>224</v>
      </c>
      <c r="BD5" s="283" t="s">
        <v>225</v>
      </c>
      <c r="BE5" s="283" t="s">
        <v>226</v>
      </c>
      <c r="BF5" s="283" t="s">
        <v>229</v>
      </c>
      <c r="BG5" s="283" t="s">
        <v>231</v>
      </c>
      <c r="BH5" s="283" t="s">
        <v>232</v>
      </c>
      <c r="BI5" s="283" t="s">
        <v>233</v>
      </c>
      <c r="BJ5" s="283" t="s">
        <v>235</v>
      </c>
      <c r="BK5" s="283" t="s">
        <v>244</v>
      </c>
      <c r="BL5" s="283" t="s">
        <v>247</v>
      </c>
      <c r="BM5" s="283" t="s">
        <v>332</v>
      </c>
      <c r="BN5" s="283" t="s">
        <v>333</v>
      </c>
      <c r="BO5" s="283" t="s">
        <v>336</v>
      </c>
      <c r="BP5" s="283" t="s">
        <v>337</v>
      </c>
      <c r="BQ5" s="283" t="s">
        <v>339</v>
      </c>
      <c r="BR5" s="283" t="s">
        <v>340</v>
      </c>
      <c r="BS5" s="284" t="s">
        <v>341</v>
      </c>
      <c r="BT5" s="284" t="s">
        <v>348</v>
      </c>
      <c r="BU5" s="284" t="s">
        <v>367</v>
      </c>
      <c r="BV5" s="284" t="s">
        <v>380</v>
      </c>
      <c r="BW5" s="285" t="s">
        <v>398</v>
      </c>
      <c r="BX5" s="170"/>
      <c r="BY5" s="170"/>
    </row>
    <row r="6" spans="1:77" ht="15.75" customHeight="1" x14ac:dyDescent="0.3">
      <c r="A6" s="188"/>
      <c r="B6" s="234" t="s">
        <v>104</v>
      </c>
      <c r="C6" s="235" t="s">
        <v>35</v>
      </c>
      <c r="D6" s="164">
        <v>21290</v>
      </c>
      <c r="E6" s="164">
        <v>23141</v>
      </c>
      <c r="F6" s="164">
        <v>21649</v>
      </c>
      <c r="G6" s="164">
        <v>23535</v>
      </c>
      <c r="H6" s="164">
        <v>21562</v>
      </c>
      <c r="I6" s="164">
        <v>25373</v>
      </c>
      <c r="J6" s="164">
        <v>23619</v>
      </c>
      <c r="K6" s="164">
        <v>23068</v>
      </c>
      <c r="L6" s="164">
        <v>22550</v>
      </c>
      <c r="M6" s="164">
        <v>24422</v>
      </c>
      <c r="N6" s="164">
        <v>23816</v>
      </c>
      <c r="O6" s="164">
        <v>23218</v>
      </c>
      <c r="P6" s="164">
        <v>22922</v>
      </c>
      <c r="Q6" s="164">
        <v>25742</v>
      </c>
      <c r="R6" s="164">
        <v>24513</v>
      </c>
      <c r="S6" s="164">
        <v>25312</v>
      </c>
      <c r="T6" s="164">
        <v>23920</v>
      </c>
      <c r="U6" s="164">
        <v>26029</v>
      </c>
      <c r="V6" s="164">
        <v>24639</v>
      </c>
      <c r="W6" s="164">
        <v>24961</v>
      </c>
      <c r="X6" s="164">
        <v>24478</v>
      </c>
      <c r="Y6" s="164">
        <v>28751</v>
      </c>
      <c r="Z6" s="164">
        <v>25893</v>
      </c>
      <c r="AA6" s="164">
        <v>26996</v>
      </c>
      <c r="AB6" s="164">
        <v>27457</v>
      </c>
      <c r="AC6" s="164">
        <v>32357</v>
      </c>
      <c r="AD6" s="164">
        <v>27160</v>
      </c>
      <c r="AE6" s="164">
        <v>29849</v>
      </c>
      <c r="AF6" s="164">
        <v>27543</v>
      </c>
      <c r="AG6" s="164">
        <v>34286</v>
      </c>
      <c r="AH6" s="164">
        <v>30136</v>
      </c>
      <c r="AI6" s="164">
        <v>28807</v>
      </c>
      <c r="AJ6" s="164">
        <v>28689</v>
      </c>
      <c r="AK6" s="164">
        <v>31018</v>
      </c>
      <c r="AL6" s="164">
        <v>29255</v>
      </c>
      <c r="AM6" s="164">
        <v>31444</v>
      </c>
      <c r="AN6" s="164">
        <v>28569</v>
      </c>
      <c r="AO6" s="164">
        <v>34119</v>
      </c>
      <c r="AP6" s="164">
        <v>31326</v>
      </c>
      <c r="AQ6" s="164">
        <v>30910</v>
      </c>
      <c r="AR6" s="164">
        <v>26703</v>
      </c>
      <c r="AS6" s="164">
        <v>29156</v>
      </c>
      <c r="AT6" s="164">
        <v>26730</v>
      </c>
      <c r="AU6" s="164">
        <v>26958</v>
      </c>
      <c r="AV6" s="164">
        <v>29193</v>
      </c>
      <c r="AW6" s="164">
        <v>30621</v>
      </c>
      <c r="AX6" s="164">
        <v>27802</v>
      </c>
      <c r="AY6" s="164">
        <v>30697</v>
      </c>
      <c r="AZ6" s="164">
        <v>28720</v>
      </c>
      <c r="BA6" s="164">
        <v>30684</v>
      </c>
      <c r="BB6" s="164">
        <v>28041</v>
      </c>
      <c r="BC6" s="164">
        <v>27885</v>
      </c>
      <c r="BD6" s="164">
        <v>26755</v>
      </c>
      <c r="BE6" s="164">
        <v>30186</v>
      </c>
      <c r="BF6" s="164">
        <v>27439</v>
      </c>
      <c r="BG6" s="164">
        <v>29629</v>
      </c>
      <c r="BH6" s="164">
        <v>30753</v>
      </c>
      <c r="BI6" s="240">
        <v>30455</v>
      </c>
      <c r="BJ6" s="240">
        <v>30117</v>
      </c>
      <c r="BK6" s="240">
        <v>31785</v>
      </c>
      <c r="BL6" s="240">
        <v>30377</v>
      </c>
      <c r="BM6" s="240">
        <v>29162</v>
      </c>
      <c r="BN6" s="240">
        <v>28450</v>
      </c>
      <c r="BO6" s="240">
        <v>27917</v>
      </c>
      <c r="BP6" s="240">
        <v>28039</v>
      </c>
      <c r="BQ6" s="240">
        <v>25982</v>
      </c>
      <c r="BR6" s="240">
        <v>24465</v>
      </c>
      <c r="BS6" s="152">
        <v>24419</v>
      </c>
      <c r="BT6" s="152">
        <v>28286</v>
      </c>
      <c r="BU6" s="152">
        <v>24927</v>
      </c>
      <c r="BV6" s="152">
        <v>24095</v>
      </c>
      <c r="BW6" s="153">
        <v>24621</v>
      </c>
      <c r="BX6" s="171"/>
      <c r="BY6" s="171"/>
    </row>
    <row r="7" spans="1:77" ht="15.75" customHeight="1" x14ac:dyDescent="0.3">
      <c r="A7" s="188"/>
      <c r="B7" s="236" t="s">
        <v>105</v>
      </c>
      <c r="C7" s="237" t="s">
        <v>1</v>
      </c>
      <c r="D7" s="152">
        <v>9011</v>
      </c>
      <c r="E7" s="152">
        <v>10351</v>
      </c>
      <c r="F7" s="152">
        <v>11560</v>
      </c>
      <c r="G7" s="152">
        <v>9063</v>
      </c>
      <c r="H7" s="152">
        <v>6252</v>
      </c>
      <c r="I7" s="152">
        <v>7987</v>
      </c>
      <c r="J7" s="152">
        <v>9750</v>
      </c>
      <c r="K7" s="152">
        <v>10986</v>
      </c>
      <c r="L7" s="152">
        <v>7746</v>
      </c>
      <c r="M7" s="152">
        <v>11880</v>
      </c>
      <c r="N7" s="152">
        <v>11708</v>
      </c>
      <c r="O7" s="152">
        <v>10374</v>
      </c>
      <c r="P7" s="152">
        <v>9157</v>
      </c>
      <c r="Q7" s="152">
        <v>10226</v>
      </c>
      <c r="R7" s="152">
        <v>10688</v>
      </c>
      <c r="S7" s="152">
        <v>10036</v>
      </c>
      <c r="T7" s="152">
        <v>9764</v>
      </c>
      <c r="U7" s="152">
        <v>8944</v>
      </c>
      <c r="V7" s="152">
        <v>9388</v>
      </c>
      <c r="W7" s="152">
        <v>10066</v>
      </c>
      <c r="X7" s="152">
        <v>7989</v>
      </c>
      <c r="Y7" s="152">
        <v>8847</v>
      </c>
      <c r="Z7" s="152">
        <v>9598</v>
      </c>
      <c r="AA7" s="152">
        <v>7957</v>
      </c>
      <c r="AB7" s="152">
        <v>7791</v>
      </c>
      <c r="AC7" s="152">
        <v>8414</v>
      </c>
      <c r="AD7" s="152">
        <v>7780</v>
      </c>
      <c r="AE7" s="152">
        <v>7778</v>
      </c>
      <c r="AF7" s="152">
        <v>8560</v>
      </c>
      <c r="AG7" s="152">
        <v>8709</v>
      </c>
      <c r="AH7" s="152">
        <v>8731</v>
      </c>
      <c r="AI7" s="152">
        <v>7277</v>
      </c>
      <c r="AJ7" s="152">
        <v>9185</v>
      </c>
      <c r="AK7" s="152">
        <v>8473</v>
      </c>
      <c r="AL7" s="152">
        <v>9168</v>
      </c>
      <c r="AM7" s="152">
        <v>7779</v>
      </c>
      <c r="AN7" s="152">
        <v>8589</v>
      </c>
      <c r="AO7" s="152">
        <v>9646</v>
      </c>
      <c r="AP7" s="152">
        <v>10130</v>
      </c>
      <c r="AQ7" s="152">
        <v>10288</v>
      </c>
      <c r="AR7" s="152">
        <v>10475</v>
      </c>
      <c r="AS7" s="152">
        <v>9538</v>
      </c>
      <c r="AT7" s="152">
        <v>10266</v>
      </c>
      <c r="AU7" s="152">
        <v>9525</v>
      </c>
      <c r="AV7" s="152">
        <v>9898</v>
      </c>
      <c r="AW7" s="152">
        <v>10187</v>
      </c>
      <c r="AX7" s="152">
        <v>10299</v>
      </c>
      <c r="AY7" s="152">
        <v>9315</v>
      </c>
      <c r="AZ7" s="152">
        <v>9756</v>
      </c>
      <c r="BA7" s="152">
        <v>8773</v>
      </c>
      <c r="BB7" s="152">
        <v>11564</v>
      </c>
      <c r="BC7" s="152">
        <v>9866</v>
      </c>
      <c r="BD7" s="152">
        <v>11173</v>
      </c>
      <c r="BE7" s="152">
        <v>9923</v>
      </c>
      <c r="BF7" s="152">
        <v>10012</v>
      </c>
      <c r="BG7" s="152">
        <v>11035</v>
      </c>
      <c r="BH7" s="152">
        <v>10120</v>
      </c>
      <c r="BI7" s="152">
        <v>8437</v>
      </c>
      <c r="BJ7" s="243">
        <v>8846</v>
      </c>
      <c r="BK7" s="243">
        <v>7228</v>
      </c>
      <c r="BL7" s="152">
        <v>8787</v>
      </c>
      <c r="BM7" s="152">
        <v>6406</v>
      </c>
      <c r="BN7" s="152">
        <v>9372</v>
      </c>
      <c r="BO7" s="152">
        <v>7541</v>
      </c>
      <c r="BP7" s="152">
        <v>5594</v>
      </c>
      <c r="BQ7" s="152">
        <v>6719</v>
      </c>
      <c r="BR7" s="152">
        <v>7405</v>
      </c>
      <c r="BS7" s="152">
        <v>8198</v>
      </c>
      <c r="BT7" s="152">
        <v>8304</v>
      </c>
      <c r="BU7" s="152">
        <v>8077</v>
      </c>
      <c r="BV7" s="152">
        <v>8773</v>
      </c>
      <c r="BW7" s="153">
        <v>9195</v>
      </c>
      <c r="BX7" s="171"/>
      <c r="BY7" s="171"/>
    </row>
    <row r="8" spans="1:77" ht="15.75" customHeight="1" x14ac:dyDescent="0.3">
      <c r="A8" s="188"/>
      <c r="B8" s="236" t="s">
        <v>106</v>
      </c>
      <c r="C8" s="237" t="s">
        <v>2</v>
      </c>
      <c r="D8" s="152">
        <v>16904</v>
      </c>
      <c r="E8" s="152">
        <v>17441</v>
      </c>
      <c r="F8" s="152">
        <v>16114</v>
      </c>
      <c r="G8" s="152">
        <v>13671</v>
      </c>
      <c r="H8" s="152">
        <v>14649</v>
      </c>
      <c r="I8" s="152">
        <v>15964</v>
      </c>
      <c r="J8" s="152">
        <v>16335</v>
      </c>
      <c r="K8" s="152">
        <v>15977</v>
      </c>
      <c r="L8" s="152">
        <v>17283</v>
      </c>
      <c r="M8" s="152">
        <v>18233</v>
      </c>
      <c r="N8" s="152">
        <v>19358</v>
      </c>
      <c r="O8" s="152">
        <v>19154</v>
      </c>
      <c r="P8" s="152">
        <v>17858</v>
      </c>
      <c r="Q8" s="152">
        <v>18174</v>
      </c>
      <c r="R8" s="152">
        <v>18342</v>
      </c>
      <c r="S8" s="152">
        <v>16719</v>
      </c>
      <c r="T8" s="152">
        <v>16365</v>
      </c>
      <c r="U8" s="152">
        <v>15920</v>
      </c>
      <c r="V8" s="152">
        <v>15839</v>
      </c>
      <c r="W8" s="152">
        <v>15098</v>
      </c>
      <c r="X8" s="152">
        <v>15096</v>
      </c>
      <c r="Y8" s="152">
        <v>15782</v>
      </c>
      <c r="Z8" s="152">
        <v>15525</v>
      </c>
      <c r="AA8" s="152">
        <v>15920</v>
      </c>
      <c r="AB8" s="152">
        <v>14319</v>
      </c>
      <c r="AC8" s="152">
        <v>15910</v>
      </c>
      <c r="AD8" s="152">
        <v>15661</v>
      </c>
      <c r="AE8" s="152">
        <v>15938</v>
      </c>
      <c r="AF8" s="152">
        <v>12606</v>
      </c>
      <c r="AG8" s="152">
        <v>16166</v>
      </c>
      <c r="AH8" s="152">
        <v>16737</v>
      </c>
      <c r="AI8" s="152">
        <v>17402</v>
      </c>
      <c r="AJ8" s="152">
        <v>17587</v>
      </c>
      <c r="AK8" s="152">
        <v>16919</v>
      </c>
      <c r="AL8" s="152">
        <v>16116</v>
      </c>
      <c r="AM8" s="152">
        <v>15224</v>
      </c>
      <c r="AN8" s="152">
        <v>14060</v>
      </c>
      <c r="AO8" s="152">
        <v>17347</v>
      </c>
      <c r="AP8" s="152">
        <v>16584</v>
      </c>
      <c r="AQ8" s="152">
        <v>16337</v>
      </c>
      <c r="AR8" s="152">
        <v>15886</v>
      </c>
      <c r="AS8" s="152">
        <v>17230</v>
      </c>
      <c r="AT8" s="152">
        <v>16896</v>
      </c>
      <c r="AU8" s="152">
        <v>16751</v>
      </c>
      <c r="AV8" s="152">
        <v>15596</v>
      </c>
      <c r="AW8" s="152">
        <v>15763</v>
      </c>
      <c r="AX8" s="152">
        <v>15017</v>
      </c>
      <c r="AY8" s="152">
        <v>14860</v>
      </c>
      <c r="AZ8" s="152">
        <v>15769</v>
      </c>
      <c r="BA8" s="152">
        <v>14384</v>
      </c>
      <c r="BB8" s="152">
        <v>17111</v>
      </c>
      <c r="BC8" s="152">
        <v>16050</v>
      </c>
      <c r="BD8" s="152">
        <v>17281</v>
      </c>
      <c r="BE8" s="152">
        <v>17132</v>
      </c>
      <c r="BF8" s="152">
        <v>17364</v>
      </c>
      <c r="BG8" s="152">
        <v>18365</v>
      </c>
      <c r="BH8" s="152">
        <v>16848</v>
      </c>
      <c r="BI8" s="152">
        <v>18773</v>
      </c>
      <c r="BJ8" s="243">
        <v>16464</v>
      </c>
      <c r="BK8" s="243">
        <v>15703</v>
      </c>
      <c r="BL8" s="152">
        <v>15863</v>
      </c>
      <c r="BM8" s="152">
        <v>15498</v>
      </c>
      <c r="BN8" s="152">
        <v>16988</v>
      </c>
      <c r="BO8" s="152">
        <v>14241</v>
      </c>
      <c r="BP8" s="152">
        <v>15692</v>
      </c>
      <c r="BQ8" s="152">
        <v>15523</v>
      </c>
      <c r="BR8" s="152">
        <v>17937</v>
      </c>
      <c r="BS8" s="152">
        <v>15197</v>
      </c>
      <c r="BT8" s="152">
        <v>17355</v>
      </c>
      <c r="BU8" s="152">
        <v>14216</v>
      </c>
      <c r="BV8" s="152">
        <v>16355</v>
      </c>
      <c r="BW8" s="153">
        <v>15095</v>
      </c>
      <c r="BX8" s="171"/>
      <c r="BY8" s="171"/>
    </row>
    <row r="9" spans="1:77" ht="15.75" customHeight="1" x14ac:dyDescent="0.3">
      <c r="A9" s="188"/>
      <c r="B9" s="236" t="s">
        <v>107</v>
      </c>
      <c r="C9" s="237" t="s">
        <v>3</v>
      </c>
      <c r="D9" s="152">
        <v>1634</v>
      </c>
      <c r="E9" s="152">
        <v>1559</v>
      </c>
      <c r="F9" s="152">
        <v>1447</v>
      </c>
      <c r="G9" s="152">
        <v>1285</v>
      </c>
      <c r="H9" s="152">
        <v>1283</v>
      </c>
      <c r="I9" s="152">
        <v>1173</v>
      </c>
      <c r="J9" s="152">
        <v>1279</v>
      </c>
      <c r="K9" s="152">
        <v>1075</v>
      </c>
      <c r="L9" s="152">
        <v>1190</v>
      </c>
      <c r="M9" s="152">
        <v>1264</v>
      </c>
      <c r="N9" s="152">
        <v>1367</v>
      </c>
      <c r="O9" s="152">
        <v>1325</v>
      </c>
      <c r="P9" s="152">
        <v>1344</v>
      </c>
      <c r="Q9" s="152">
        <v>1285</v>
      </c>
      <c r="R9" s="152">
        <v>1271</v>
      </c>
      <c r="S9" s="152">
        <v>1163</v>
      </c>
      <c r="T9" s="152">
        <v>1314</v>
      </c>
      <c r="U9" s="152">
        <v>1139</v>
      </c>
      <c r="V9" s="152">
        <v>1188</v>
      </c>
      <c r="W9" s="152">
        <v>1087</v>
      </c>
      <c r="X9" s="152">
        <v>1208</v>
      </c>
      <c r="Y9" s="152">
        <v>1193</v>
      </c>
      <c r="Z9" s="152">
        <v>1136</v>
      </c>
      <c r="AA9" s="152">
        <v>1149</v>
      </c>
      <c r="AB9" s="152">
        <v>1094</v>
      </c>
      <c r="AC9" s="152">
        <v>1328</v>
      </c>
      <c r="AD9" s="152">
        <v>1195</v>
      </c>
      <c r="AE9" s="152">
        <v>1042</v>
      </c>
      <c r="AF9" s="152">
        <v>1145</v>
      </c>
      <c r="AG9" s="152">
        <v>1355</v>
      </c>
      <c r="AH9" s="152">
        <v>1267</v>
      </c>
      <c r="AI9" s="152">
        <v>1246</v>
      </c>
      <c r="AJ9" s="152">
        <v>1140</v>
      </c>
      <c r="AK9" s="152">
        <v>1372</v>
      </c>
      <c r="AL9" s="152">
        <v>1262</v>
      </c>
      <c r="AM9" s="152">
        <v>1160</v>
      </c>
      <c r="AN9" s="152">
        <v>1320</v>
      </c>
      <c r="AO9" s="152">
        <v>1320</v>
      </c>
      <c r="AP9" s="152">
        <v>1356</v>
      </c>
      <c r="AQ9" s="152">
        <v>1224</v>
      </c>
      <c r="AR9" s="152">
        <v>1133</v>
      </c>
      <c r="AS9" s="152">
        <v>1252</v>
      </c>
      <c r="AT9" s="152">
        <v>1211</v>
      </c>
      <c r="AU9" s="152">
        <v>1132</v>
      </c>
      <c r="AV9" s="152">
        <v>1057</v>
      </c>
      <c r="AW9" s="152">
        <v>1389</v>
      </c>
      <c r="AX9" s="152">
        <v>1240</v>
      </c>
      <c r="AY9" s="152">
        <v>1312</v>
      </c>
      <c r="AZ9" s="152">
        <v>1111</v>
      </c>
      <c r="BA9" s="152">
        <v>1153</v>
      </c>
      <c r="BB9" s="152">
        <v>1195</v>
      </c>
      <c r="BC9" s="152">
        <v>1204</v>
      </c>
      <c r="BD9" s="152">
        <v>1105</v>
      </c>
      <c r="BE9" s="152">
        <v>1306</v>
      </c>
      <c r="BF9" s="152">
        <v>1139</v>
      </c>
      <c r="BG9" s="152">
        <v>1198</v>
      </c>
      <c r="BH9" s="152">
        <v>1560</v>
      </c>
      <c r="BI9" s="152">
        <v>1810</v>
      </c>
      <c r="BJ9" s="243">
        <v>1547</v>
      </c>
      <c r="BK9" s="243">
        <v>1592</v>
      </c>
      <c r="BL9" s="152">
        <v>1672</v>
      </c>
      <c r="BM9" s="152">
        <v>1585</v>
      </c>
      <c r="BN9" s="152">
        <v>1211</v>
      </c>
      <c r="BO9" s="152">
        <v>1315</v>
      </c>
      <c r="BP9" s="152">
        <v>1223</v>
      </c>
      <c r="BQ9" s="152">
        <v>1304</v>
      </c>
      <c r="BR9" s="152">
        <v>1137</v>
      </c>
      <c r="BS9" s="152">
        <v>1502</v>
      </c>
      <c r="BT9" s="152">
        <v>1090</v>
      </c>
      <c r="BU9" s="152">
        <v>1327</v>
      </c>
      <c r="BV9" s="152">
        <v>1130</v>
      </c>
      <c r="BW9" s="153">
        <v>1218</v>
      </c>
      <c r="BX9" s="171"/>
      <c r="BY9" s="171"/>
    </row>
    <row r="10" spans="1:77" ht="15.75" customHeight="1" x14ac:dyDescent="0.3">
      <c r="A10" s="188"/>
      <c r="B10" s="236" t="s">
        <v>108</v>
      </c>
      <c r="C10" s="237" t="s">
        <v>36</v>
      </c>
      <c r="D10" s="152">
        <v>16345</v>
      </c>
      <c r="E10" s="152">
        <v>17725</v>
      </c>
      <c r="F10" s="152">
        <v>15877</v>
      </c>
      <c r="G10" s="152">
        <v>14237</v>
      </c>
      <c r="H10" s="152">
        <v>14334</v>
      </c>
      <c r="I10" s="152">
        <v>15647</v>
      </c>
      <c r="J10" s="152">
        <v>14067</v>
      </c>
      <c r="K10" s="152">
        <v>15078</v>
      </c>
      <c r="L10" s="152">
        <v>15796</v>
      </c>
      <c r="M10" s="152">
        <v>16369</v>
      </c>
      <c r="N10" s="152">
        <v>16168</v>
      </c>
      <c r="O10" s="152">
        <v>16600</v>
      </c>
      <c r="P10" s="152">
        <v>15930</v>
      </c>
      <c r="Q10" s="152">
        <v>16627</v>
      </c>
      <c r="R10" s="152">
        <v>15378</v>
      </c>
      <c r="S10" s="152">
        <v>14472</v>
      </c>
      <c r="T10" s="152">
        <v>15677</v>
      </c>
      <c r="U10" s="152">
        <v>15691</v>
      </c>
      <c r="V10" s="152">
        <v>15072</v>
      </c>
      <c r="W10" s="152">
        <v>14526</v>
      </c>
      <c r="X10" s="152">
        <v>14592</v>
      </c>
      <c r="Y10" s="152">
        <v>14920</v>
      </c>
      <c r="Z10" s="152">
        <v>13831</v>
      </c>
      <c r="AA10" s="152">
        <v>14154</v>
      </c>
      <c r="AB10" s="152">
        <v>15090</v>
      </c>
      <c r="AC10" s="152">
        <v>14485</v>
      </c>
      <c r="AD10" s="152">
        <v>13928</v>
      </c>
      <c r="AE10" s="152">
        <v>13817</v>
      </c>
      <c r="AF10" s="152">
        <v>14362</v>
      </c>
      <c r="AG10" s="152">
        <v>15907</v>
      </c>
      <c r="AH10" s="152">
        <v>14093</v>
      </c>
      <c r="AI10" s="152">
        <v>14753</v>
      </c>
      <c r="AJ10" s="152">
        <v>13745</v>
      </c>
      <c r="AK10" s="152">
        <v>14519</v>
      </c>
      <c r="AL10" s="152">
        <v>14414</v>
      </c>
      <c r="AM10" s="152">
        <v>15503</v>
      </c>
      <c r="AN10" s="152">
        <v>14864</v>
      </c>
      <c r="AO10" s="152">
        <v>15506</v>
      </c>
      <c r="AP10" s="152">
        <v>15464</v>
      </c>
      <c r="AQ10" s="152">
        <v>15659</v>
      </c>
      <c r="AR10" s="152">
        <v>15214</v>
      </c>
      <c r="AS10" s="152">
        <v>15928</v>
      </c>
      <c r="AT10" s="152">
        <v>14974</v>
      </c>
      <c r="AU10" s="152">
        <v>15502</v>
      </c>
      <c r="AV10" s="152">
        <v>16183</v>
      </c>
      <c r="AW10" s="152">
        <v>15268</v>
      </c>
      <c r="AX10" s="152">
        <v>14198</v>
      </c>
      <c r="AY10" s="152">
        <v>13829</v>
      </c>
      <c r="AZ10" s="152">
        <v>14487</v>
      </c>
      <c r="BA10" s="152">
        <v>14297</v>
      </c>
      <c r="BB10" s="152">
        <v>14291</v>
      </c>
      <c r="BC10" s="152">
        <v>14967</v>
      </c>
      <c r="BD10" s="152">
        <v>14802</v>
      </c>
      <c r="BE10" s="152">
        <v>12965</v>
      </c>
      <c r="BF10" s="152">
        <v>14981</v>
      </c>
      <c r="BG10" s="152">
        <v>15197</v>
      </c>
      <c r="BH10" s="152">
        <v>18372</v>
      </c>
      <c r="BI10" s="152">
        <v>16554</v>
      </c>
      <c r="BJ10" s="243">
        <v>14172</v>
      </c>
      <c r="BK10" s="243">
        <v>14908</v>
      </c>
      <c r="BL10" s="152">
        <v>15541</v>
      </c>
      <c r="BM10" s="152">
        <v>13077</v>
      </c>
      <c r="BN10" s="152">
        <v>11185</v>
      </c>
      <c r="BO10" s="152">
        <v>12958</v>
      </c>
      <c r="BP10" s="152">
        <v>15700</v>
      </c>
      <c r="BQ10" s="152">
        <v>15296</v>
      </c>
      <c r="BR10" s="152">
        <v>15240</v>
      </c>
      <c r="BS10" s="152">
        <v>15294</v>
      </c>
      <c r="BT10" s="152">
        <v>15732</v>
      </c>
      <c r="BU10" s="152">
        <v>15377</v>
      </c>
      <c r="BV10" s="152">
        <v>12826</v>
      </c>
      <c r="BW10" s="153">
        <v>14374</v>
      </c>
      <c r="BX10" s="171"/>
      <c r="BY10" s="171"/>
    </row>
    <row r="11" spans="1:77" ht="15.75" customHeight="1" x14ac:dyDescent="0.3">
      <c r="A11" s="188"/>
      <c r="B11" s="236" t="s">
        <v>109</v>
      </c>
      <c r="C11" s="237" t="s">
        <v>37</v>
      </c>
      <c r="D11" s="152">
        <v>25369</v>
      </c>
      <c r="E11" s="152">
        <v>23340</v>
      </c>
      <c r="F11" s="152">
        <v>20293</v>
      </c>
      <c r="G11" s="152">
        <v>19476</v>
      </c>
      <c r="H11" s="152">
        <v>23214</v>
      </c>
      <c r="I11" s="152">
        <v>25660</v>
      </c>
      <c r="J11" s="152">
        <v>23074</v>
      </c>
      <c r="K11" s="152">
        <v>22005</v>
      </c>
      <c r="L11" s="152">
        <v>23774</v>
      </c>
      <c r="M11" s="152">
        <v>27596</v>
      </c>
      <c r="N11" s="152">
        <v>23489</v>
      </c>
      <c r="O11" s="152">
        <v>23785</v>
      </c>
      <c r="P11" s="152">
        <v>30435</v>
      </c>
      <c r="Q11" s="152">
        <v>29247</v>
      </c>
      <c r="R11" s="152">
        <v>25100</v>
      </c>
      <c r="S11" s="152">
        <v>21030</v>
      </c>
      <c r="T11" s="152">
        <v>23338</v>
      </c>
      <c r="U11" s="152">
        <v>28524</v>
      </c>
      <c r="V11" s="152">
        <v>27184</v>
      </c>
      <c r="W11" s="152">
        <v>21758</v>
      </c>
      <c r="X11" s="152">
        <v>30222</v>
      </c>
      <c r="Y11" s="152">
        <v>26753</v>
      </c>
      <c r="Z11" s="152">
        <v>22639</v>
      </c>
      <c r="AA11" s="152">
        <v>15872</v>
      </c>
      <c r="AB11" s="152">
        <v>23123</v>
      </c>
      <c r="AC11" s="152">
        <v>19573</v>
      </c>
      <c r="AD11" s="152">
        <v>19784</v>
      </c>
      <c r="AE11" s="152">
        <v>19845</v>
      </c>
      <c r="AF11" s="152">
        <v>20698</v>
      </c>
      <c r="AG11" s="152">
        <v>25470</v>
      </c>
      <c r="AH11" s="152">
        <v>18141</v>
      </c>
      <c r="AI11" s="152">
        <v>16416</v>
      </c>
      <c r="AJ11" s="152">
        <v>14952</v>
      </c>
      <c r="AK11" s="152">
        <v>20940</v>
      </c>
      <c r="AL11" s="152">
        <v>21846</v>
      </c>
      <c r="AM11" s="152">
        <v>23156</v>
      </c>
      <c r="AN11" s="152">
        <v>24000</v>
      </c>
      <c r="AO11" s="152">
        <v>20375</v>
      </c>
      <c r="AP11" s="152">
        <v>15816</v>
      </c>
      <c r="AQ11" s="152">
        <v>15289</v>
      </c>
      <c r="AR11" s="152">
        <v>21377</v>
      </c>
      <c r="AS11" s="152">
        <v>21656</v>
      </c>
      <c r="AT11" s="152">
        <v>15242</v>
      </c>
      <c r="AU11" s="152">
        <v>22196</v>
      </c>
      <c r="AV11" s="152">
        <v>22757</v>
      </c>
      <c r="AW11" s="152">
        <v>20264</v>
      </c>
      <c r="AX11" s="152">
        <v>23269</v>
      </c>
      <c r="AY11" s="152">
        <v>20650</v>
      </c>
      <c r="AZ11" s="152">
        <v>27257</v>
      </c>
      <c r="BA11" s="152">
        <v>19258</v>
      </c>
      <c r="BB11" s="152">
        <v>19557</v>
      </c>
      <c r="BC11" s="152">
        <v>20160</v>
      </c>
      <c r="BD11" s="152">
        <v>26094</v>
      </c>
      <c r="BE11" s="152">
        <v>23368</v>
      </c>
      <c r="BF11" s="152">
        <v>21350</v>
      </c>
      <c r="BG11" s="152">
        <v>22032</v>
      </c>
      <c r="BH11" s="152">
        <v>41331</v>
      </c>
      <c r="BI11" s="152">
        <v>38484</v>
      </c>
      <c r="BJ11" s="243">
        <v>30158</v>
      </c>
      <c r="BK11" s="243">
        <v>29227</v>
      </c>
      <c r="BL11" s="152">
        <v>32984</v>
      </c>
      <c r="BM11" s="152">
        <v>32253</v>
      </c>
      <c r="BN11" s="152">
        <v>31177</v>
      </c>
      <c r="BO11" s="152">
        <v>19922</v>
      </c>
      <c r="BP11" s="152">
        <v>33530</v>
      </c>
      <c r="BQ11" s="152">
        <v>34552</v>
      </c>
      <c r="BR11" s="152">
        <v>30200</v>
      </c>
      <c r="BS11" s="152">
        <v>34530</v>
      </c>
      <c r="BT11" s="152">
        <v>36276</v>
      </c>
      <c r="BU11" s="152">
        <v>33876</v>
      </c>
      <c r="BV11" s="152">
        <v>34569</v>
      </c>
      <c r="BW11" s="153">
        <v>35703</v>
      </c>
      <c r="BX11" s="171"/>
      <c r="BY11" s="171"/>
    </row>
    <row r="12" spans="1:77" ht="15.75" customHeight="1" x14ac:dyDescent="0.3">
      <c r="A12" s="188"/>
      <c r="B12" s="236" t="s">
        <v>109</v>
      </c>
      <c r="C12" s="237" t="s">
        <v>38</v>
      </c>
      <c r="D12" s="152">
        <v>12884</v>
      </c>
      <c r="E12" s="152">
        <v>14771</v>
      </c>
      <c r="F12" s="152">
        <v>11917</v>
      </c>
      <c r="G12" s="152">
        <v>10821</v>
      </c>
      <c r="H12" s="152">
        <v>8970</v>
      </c>
      <c r="I12" s="152">
        <v>10128</v>
      </c>
      <c r="J12" s="152">
        <v>8521</v>
      </c>
      <c r="K12" s="152">
        <v>9576</v>
      </c>
      <c r="L12" s="152">
        <v>9896</v>
      </c>
      <c r="M12" s="152">
        <v>12380</v>
      </c>
      <c r="N12" s="152">
        <v>11639</v>
      </c>
      <c r="O12" s="152">
        <v>11930</v>
      </c>
      <c r="P12" s="152">
        <v>11717</v>
      </c>
      <c r="Q12" s="152">
        <v>14329</v>
      </c>
      <c r="R12" s="152">
        <v>12841</v>
      </c>
      <c r="S12" s="152">
        <v>12449</v>
      </c>
      <c r="T12" s="152">
        <v>11541</v>
      </c>
      <c r="U12" s="152">
        <v>13407</v>
      </c>
      <c r="V12" s="152">
        <v>11908</v>
      </c>
      <c r="W12" s="152">
        <v>11206</v>
      </c>
      <c r="X12" s="152">
        <v>9787</v>
      </c>
      <c r="Y12" s="152">
        <v>12023</v>
      </c>
      <c r="Z12" s="152">
        <v>10497</v>
      </c>
      <c r="AA12" s="152">
        <v>10025</v>
      </c>
      <c r="AB12" s="152">
        <v>9440</v>
      </c>
      <c r="AC12" s="152">
        <v>12114</v>
      </c>
      <c r="AD12" s="152">
        <v>10700</v>
      </c>
      <c r="AE12" s="152">
        <v>10661</v>
      </c>
      <c r="AF12" s="152">
        <v>9289</v>
      </c>
      <c r="AG12" s="152">
        <v>12683</v>
      </c>
      <c r="AH12" s="152">
        <v>9829</v>
      </c>
      <c r="AI12" s="152">
        <v>10842</v>
      </c>
      <c r="AJ12" s="152">
        <v>9069</v>
      </c>
      <c r="AK12" s="152">
        <v>11968</v>
      </c>
      <c r="AL12" s="152">
        <v>9837</v>
      </c>
      <c r="AM12" s="152">
        <v>10643</v>
      </c>
      <c r="AN12" s="152">
        <v>11095</v>
      </c>
      <c r="AO12" s="152">
        <v>12831</v>
      </c>
      <c r="AP12" s="152">
        <v>10908</v>
      </c>
      <c r="AQ12" s="152">
        <v>11510</v>
      </c>
      <c r="AR12" s="152">
        <v>10409</v>
      </c>
      <c r="AS12" s="152">
        <v>12193</v>
      </c>
      <c r="AT12" s="152">
        <v>11054</v>
      </c>
      <c r="AU12" s="152">
        <v>12553</v>
      </c>
      <c r="AV12" s="152">
        <v>10592</v>
      </c>
      <c r="AW12" s="152">
        <v>13342</v>
      </c>
      <c r="AX12" s="152">
        <v>11684</v>
      </c>
      <c r="AY12" s="152">
        <v>12198</v>
      </c>
      <c r="AZ12" s="152">
        <v>10805</v>
      </c>
      <c r="BA12" s="152">
        <v>12492</v>
      </c>
      <c r="BB12" s="152">
        <v>10348</v>
      </c>
      <c r="BC12" s="152">
        <v>12218</v>
      </c>
      <c r="BD12" s="152">
        <v>10613</v>
      </c>
      <c r="BE12" s="152">
        <v>13603</v>
      </c>
      <c r="BF12" s="152">
        <v>9659</v>
      </c>
      <c r="BG12" s="152">
        <v>11165</v>
      </c>
      <c r="BH12" s="152">
        <v>11012</v>
      </c>
      <c r="BI12" s="152">
        <v>12698</v>
      </c>
      <c r="BJ12" s="243">
        <v>10471</v>
      </c>
      <c r="BK12" s="243">
        <v>10501</v>
      </c>
      <c r="BL12" s="152">
        <v>9497</v>
      </c>
      <c r="BM12" s="152">
        <v>10324</v>
      </c>
      <c r="BN12" s="152">
        <v>8652</v>
      </c>
      <c r="BO12" s="152">
        <v>8947</v>
      </c>
      <c r="BP12" s="152">
        <v>8482</v>
      </c>
      <c r="BQ12" s="152">
        <v>10011</v>
      </c>
      <c r="BR12" s="152">
        <v>8178</v>
      </c>
      <c r="BS12" s="152">
        <v>9190</v>
      </c>
      <c r="BT12" s="152">
        <v>8702</v>
      </c>
      <c r="BU12" s="152">
        <v>10489</v>
      </c>
      <c r="BV12" s="152">
        <v>8740</v>
      </c>
      <c r="BW12" s="153">
        <v>9837</v>
      </c>
      <c r="BX12" s="171"/>
      <c r="BY12" s="171"/>
    </row>
    <row r="13" spans="1:77" ht="15.75" customHeight="1" x14ac:dyDescent="0.3">
      <c r="A13" s="188"/>
      <c r="B13" s="236" t="s">
        <v>110</v>
      </c>
      <c r="C13" s="237" t="s">
        <v>39</v>
      </c>
      <c r="D13" s="152">
        <v>44514</v>
      </c>
      <c r="E13" s="152">
        <v>40359</v>
      </c>
      <c r="F13" s="152">
        <v>32647</v>
      </c>
      <c r="G13" s="152">
        <v>27839</v>
      </c>
      <c r="H13" s="152">
        <v>20777</v>
      </c>
      <c r="I13" s="152">
        <v>21741</v>
      </c>
      <c r="J13" s="152">
        <v>17258</v>
      </c>
      <c r="K13" s="152">
        <v>20518</v>
      </c>
      <c r="L13" s="152">
        <v>26714</v>
      </c>
      <c r="M13" s="152">
        <v>32565</v>
      </c>
      <c r="N13" s="152">
        <v>28667</v>
      </c>
      <c r="O13" s="152">
        <v>38219</v>
      </c>
      <c r="P13" s="152">
        <v>34675</v>
      </c>
      <c r="Q13" s="152">
        <v>34070</v>
      </c>
      <c r="R13" s="152">
        <v>27503</v>
      </c>
      <c r="S13" s="152">
        <v>32360</v>
      </c>
      <c r="T13" s="152">
        <v>33761</v>
      </c>
      <c r="U13" s="152">
        <v>34517</v>
      </c>
      <c r="V13" s="152">
        <v>26620</v>
      </c>
      <c r="W13" s="152">
        <v>29729</v>
      </c>
      <c r="X13" s="152">
        <v>30172</v>
      </c>
      <c r="Y13" s="152">
        <v>34400</v>
      </c>
      <c r="Z13" s="152">
        <v>28402</v>
      </c>
      <c r="AA13" s="152">
        <v>36334</v>
      </c>
      <c r="AB13" s="152">
        <v>33047</v>
      </c>
      <c r="AC13" s="152">
        <v>36290</v>
      </c>
      <c r="AD13" s="152">
        <v>28236</v>
      </c>
      <c r="AE13" s="152">
        <v>32474</v>
      </c>
      <c r="AF13" s="152">
        <v>26750</v>
      </c>
      <c r="AG13" s="152">
        <v>38106</v>
      </c>
      <c r="AH13" s="152">
        <v>27623</v>
      </c>
      <c r="AI13" s="152">
        <v>34960</v>
      </c>
      <c r="AJ13" s="152">
        <v>32412</v>
      </c>
      <c r="AK13" s="152">
        <v>36905</v>
      </c>
      <c r="AL13" s="152">
        <v>27358</v>
      </c>
      <c r="AM13" s="152">
        <v>36287</v>
      </c>
      <c r="AN13" s="152">
        <v>32500</v>
      </c>
      <c r="AO13" s="152">
        <v>35834</v>
      </c>
      <c r="AP13" s="152">
        <v>29471</v>
      </c>
      <c r="AQ13" s="152">
        <v>39048</v>
      </c>
      <c r="AR13" s="152">
        <v>36605</v>
      </c>
      <c r="AS13" s="152">
        <v>39254</v>
      </c>
      <c r="AT13" s="152">
        <v>28648</v>
      </c>
      <c r="AU13" s="152">
        <v>39725</v>
      </c>
      <c r="AV13" s="152">
        <v>37184</v>
      </c>
      <c r="AW13" s="152">
        <v>41298</v>
      </c>
      <c r="AX13" s="152">
        <v>25336</v>
      </c>
      <c r="AY13" s="152">
        <v>37786</v>
      </c>
      <c r="AZ13" s="152">
        <v>36478</v>
      </c>
      <c r="BA13" s="152">
        <v>30384</v>
      </c>
      <c r="BB13" s="152">
        <v>26276</v>
      </c>
      <c r="BC13" s="152">
        <v>38171</v>
      </c>
      <c r="BD13" s="152">
        <v>34600</v>
      </c>
      <c r="BE13" s="152">
        <v>34394</v>
      </c>
      <c r="BF13" s="152">
        <v>22602</v>
      </c>
      <c r="BG13" s="152">
        <v>30491</v>
      </c>
      <c r="BH13" s="152">
        <v>35209</v>
      </c>
      <c r="BI13" s="152">
        <v>39626</v>
      </c>
      <c r="BJ13" s="243">
        <v>32302</v>
      </c>
      <c r="BK13" s="243">
        <v>37436</v>
      </c>
      <c r="BL13" s="152">
        <v>31322</v>
      </c>
      <c r="BM13" s="152">
        <v>34540</v>
      </c>
      <c r="BN13" s="152">
        <v>23865</v>
      </c>
      <c r="BO13" s="152">
        <v>23119</v>
      </c>
      <c r="BP13" s="152">
        <v>20088</v>
      </c>
      <c r="BQ13" s="152">
        <v>25714</v>
      </c>
      <c r="BR13" s="152">
        <v>20790</v>
      </c>
      <c r="BS13" s="152">
        <v>26524</v>
      </c>
      <c r="BT13" s="152">
        <v>23002</v>
      </c>
      <c r="BU13" s="152">
        <v>26875</v>
      </c>
      <c r="BV13" s="152">
        <v>21371</v>
      </c>
      <c r="BW13" s="153">
        <v>20863</v>
      </c>
      <c r="BX13" s="171"/>
      <c r="BY13" s="171"/>
    </row>
    <row r="14" spans="1:77" ht="15.75" customHeight="1" x14ac:dyDescent="0.3">
      <c r="A14" s="188"/>
      <c r="B14" s="236" t="s">
        <v>111</v>
      </c>
      <c r="C14" s="237" t="s">
        <v>4</v>
      </c>
      <c r="D14" s="152">
        <v>8636</v>
      </c>
      <c r="E14" s="152">
        <v>10628</v>
      </c>
      <c r="F14" s="152">
        <v>9797</v>
      </c>
      <c r="G14" s="152">
        <v>11404</v>
      </c>
      <c r="H14" s="152">
        <v>8097</v>
      </c>
      <c r="I14" s="152">
        <v>8967</v>
      </c>
      <c r="J14" s="152">
        <v>8485</v>
      </c>
      <c r="K14" s="152">
        <v>8688</v>
      </c>
      <c r="L14" s="152">
        <v>6526</v>
      </c>
      <c r="M14" s="152">
        <v>7226</v>
      </c>
      <c r="N14" s="152">
        <v>7030</v>
      </c>
      <c r="O14" s="152">
        <v>9878</v>
      </c>
      <c r="P14" s="152">
        <v>5791</v>
      </c>
      <c r="Q14" s="152">
        <v>6851</v>
      </c>
      <c r="R14" s="152">
        <v>6103</v>
      </c>
      <c r="S14" s="152">
        <v>6694</v>
      </c>
      <c r="T14" s="152">
        <v>7565</v>
      </c>
      <c r="U14" s="152">
        <v>8378</v>
      </c>
      <c r="V14" s="152">
        <v>7605</v>
      </c>
      <c r="W14" s="152">
        <v>8808</v>
      </c>
      <c r="X14" s="152">
        <v>7567</v>
      </c>
      <c r="Y14" s="152">
        <v>7936</v>
      </c>
      <c r="Z14" s="152">
        <v>6980</v>
      </c>
      <c r="AA14" s="152">
        <v>8850</v>
      </c>
      <c r="AB14" s="152">
        <v>7132</v>
      </c>
      <c r="AC14" s="152">
        <v>8027</v>
      </c>
      <c r="AD14" s="152">
        <v>6324</v>
      </c>
      <c r="AE14" s="152">
        <v>6750</v>
      </c>
      <c r="AF14" s="152">
        <v>5909</v>
      </c>
      <c r="AG14" s="152">
        <v>7005</v>
      </c>
      <c r="AH14" s="152">
        <v>6129</v>
      </c>
      <c r="AI14" s="152">
        <v>7305</v>
      </c>
      <c r="AJ14" s="152">
        <v>5875</v>
      </c>
      <c r="AK14" s="152">
        <v>6405</v>
      </c>
      <c r="AL14" s="152">
        <v>5753</v>
      </c>
      <c r="AM14" s="152">
        <v>6980</v>
      </c>
      <c r="AN14" s="152">
        <v>6330</v>
      </c>
      <c r="AO14" s="152">
        <v>7594</v>
      </c>
      <c r="AP14" s="152">
        <v>5821</v>
      </c>
      <c r="AQ14" s="152">
        <v>6569</v>
      </c>
      <c r="AR14" s="152">
        <v>5510</v>
      </c>
      <c r="AS14" s="152">
        <v>6858</v>
      </c>
      <c r="AT14" s="152">
        <v>5081</v>
      </c>
      <c r="AU14" s="152">
        <v>6753</v>
      </c>
      <c r="AV14" s="152">
        <v>6419</v>
      </c>
      <c r="AW14" s="152">
        <v>7047</v>
      </c>
      <c r="AX14" s="152">
        <v>6151</v>
      </c>
      <c r="AY14" s="152">
        <v>8265</v>
      </c>
      <c r="AZ14" s="152">
        <v>7167</v>
      </c>
      <c r="BA14" s="152">
        <v>6554</v>
      </c>
      <c r="BB14" s="152">
        <v>6156</v>
      </c>
      <c r="BC14" s="152">
        <v>8823</v>
      </c>
      <c r="BD14" s="152">
        <v>9126</v>
      </c>
      <c r="BE14" s="152">
        <v>8042</v>
      </c>
      <c r="BF14" s="152">
        <v>8853</v>
      </c>
      <c r="BG14" s="152">
        <v>9693</v>
      </c>
      <c r="BH14" s="152">
        <v>10205</v>
      </c>
      <c r="BI14" s="152">
        <v>8382</v>
      </c>
      <c r="BJ14" s="243">
        <v>6725</v>
      </c>
      <c r="BK14" s="243">
        <v>9790</v>
      </c>
      <c r="BL14" s="152">
        <v>9271</v>
      </c>
      <c r="BM14" s="152">
        <v>8855</v>
      </c>
      <c r="BN14" s="152">
        <v>8076</v>
      </c>
      <c r="BO14" s="152">
        <v>9012</v>
      </c>
      <c r="BP14" s="152">
        <v>9497</v>
      </c>
      <c r="BQ14" s="152">
        <v>9076</v>
      </c>
      <c r="BR14" s="152">
        <v>8009</v>
      </c>
      <c r="BS14" s="152">
        <v>9626</v>
      </c>
      <c r="BT14" s="152">
        <v>9973</v>
      </c>
      <c r="BU14" s="152">
        <v>9162</v>
      </c>
      <c r="BV14" s="152">
        <v>8949</v>
      </c>
      <c r="BW14" s="153">
        <v>10453</v>
      </c>
      <c r="BX14" s="171"/>
      <c r="BY14" s="171"/>
    </row>
    <row r="15" spans="1:77" ht="15.75" customHeight="1" x14ac:dyDescent="0.3">
      <c r="A15" s="188"/>
      <c r="B15" s="236" t="s">
        <v>112</v>
      </c>
      <c r="C15" s="237" t="s">
        <v>5</v>
      </c>
      <c r="D15" s="152">
        <v>8276</v>
      </c>
      <c r="E15" s="152">
        <v>7773</v>
      </c>
      <c r="F15" s="152">
        <v>6544</v>
      </c>
      <c r="G15" s="152">
        <v>5698</v>
      </c>
      <c r="H15" s="152">
        <v>5206</v>
      </c>
      <c r="I15" s="152">
        <v>5482</v>
      </c>
      <c r="J15" s="152">
        <v>5068</v>
      </c>
      <c r="K15" s="152">
        <v>4643</v>
      </c>
      <c r="L15" s="152">
        <v>5456</v>
      </c>
      <c r="M15" s="152">
        <v>5569</v>
      </c>
      <c r="N15" s="152">
        <v>5849</v>
      </c>
      <c r="O15" s="152">
        <v>7064</v>
      </c>
      <c r="P15" s="152">
        <v>7326</v>
      </c>
      <c r="Q15" s="152">
        <v>7579</v>
      </c>
      <c r="R15" s="152">
        <v>6368</v>
      </c>
      <c r="S15" s="152">
        <v>7247</v>
      </c>
      <c r="T15" s="152">
        <v>6607</v>
      </c>
      <c r="U15" s="152">
        <v>6271</v>
      </c>
      <c r="V15" s="152">
        <v>6039</v>
      </c>
      <c r="W15" s="152">
        <v>5823</v>
      </c>
      <c r="X15" s="152">
        <v>6787</v>
      </c>
      <c r="Y15" s="152">
        <v>5581</v>
      </c>
      <c r="Z15" s="152">
        <v>5244</v>
      </c>
      <c r="AA15" s="152">
        <v>5279</v>
      </c>
      <c r="AB15" s="152">
        <v>4394</v>
      </c>
      <c r="AC15" s="152">
        <v>4962</v>
      </c>
      <c r="AD15" s="152">
        <v>4586</v>
      </c>
      <c r="AE15" s="152">
        <v>5116</v>
      </c>
      <c r="AF15" s="152">
        <v>7476</v>
      </c>
      <c r="AG15" s="152">
        <v>5134</v>
      </c>
      <c r="AH15" s="152">
        <v>6929</v>
      </c>
      <c r="AI15" s="152">
        <v>7430</v>
      </c>
      <c r="AJ15" s="152">
        <v>6872</v>
      </c>
      <c r="AK15" s="152">
        <v>5801</v>
      </c>
      <c r="AL15" s="152">
        <v>4971</v>
      </c>
      <c r="AM15" s="152">
        <v>7022</v>
      </c>
      <c r="AN15" s="152">
        <v>7260</v>
      </c>
      <c r="AO15" s="152">
        <v>6426</v>
      </c>
      <c r="AP15" s="152">
        <v>7282</v>
      </c>
      <c r="AQ15" s="152">
        <v>7338</v>
      </c>
      <c r="AR15" s="152">
        <v>7496</v>
      </c>
      <c r="AS15" s="152">
        <v>7473</v>
      </c>
      <c r="AT15" s="152">
        <v>7975</v>
      </c>
      <c r="AU15" s="152">
        <v>8734</v>
      </c>
      <c r="AV15" s="152">
        <v>8406</v>
      </c>
      <c r="AW15" s="152">
        <v>8325</v>
      </c>
      <c r="AX15" s="152">
        <v>6091</v>
      </c>
      <c r="AY15" s="152">
        <v>6846</v>
      </c>
      <c r="AZ15" s="152">
        <v>7001</v>
      </c>
      <c r="BA15" s="152">
        <v>5765</v>
      </c>
      <c r="BB15" s="152">
        <v>5210</v>
      </c>
      <c r="BC15" s="152">
        <v>7497</v>
      </c>
      <c r="BD15" s="152">
        <v>7681</v>
      </c>
      <c r="BE15" s="152">
        <v>6633</v>
      </c>
      <c r="BF15" s="152">
        <v>5951</v>
      </c>
      <c r="BG15" s="152">
        <v>7034</v>
      </c>
      <c r="BH15" s="152">
        <v>8679</v>
      </c>
      <c r="BI15" s="152">
        <v>9687</v>
      </c>
      <c r="BJ15" s="243">
        <v>7443</v>
      </c>
      <c r="BK15" s="243">
        <v>4799</v>
      </c>
      <c r="BL15" s="152">
        <v>5029</v>
      </c>
      <c r="BM15" s="152">
        <v>5882</v>
      </c>
      <c r="BN15" s="152">
        <v>2587</v>
      </c>
      <c r="BO15" s="152">
        <v>1710</v>
      </c>
      <c r="BP15" s="152">
        <v>6295</v>
      </c>
      <c r="BQ15" s="152">
        <v>3339</v>
      </c>
      <c r="BR15" s="152">
        <v>2450</v>
      </c>
      <c r="BS15" s="152">
        <v>6777</v>
      </c>
      <c r="BT15" s="152">
        <v>4005</v>
      </c>
      <c r="BU15" s="152">
        <v>7420</v>
      </c>
      <c r="BV15" s="152">
        <v>6029</v>
      </c>
      <c r="BW15" s="153">
        <v>4686</v>
      </c>
      <c r="BX15" s="171"/>
      <c r="BY15" s="171"/>
    </row>
    <row r="16" spans="1:77" ht="15.75" customHeight="1" x14ac:dyDescent="0.3">
      <c r="A16" s="188"/>
      <c r="B16" s="236" t="s">
        <v>113</v>
      </c>
      <c r="C16" s="237" t="s">
        <v>6</v>
      </c>
      <c r="D16" s="152">
        <v>39811</v>
      </c>
      <c r="E16" s="152">
        <v>40003</v>
      </c>
      <c r="F16" s="152">
        <v>31689</v>
      </c>
      <c r="G16" s="152">
        <v>28087</v>
      </c>
      <c r="H16" s="152">
        <v>19570</v>
      </c>
      <c r="I16" s="152">
        <v>17850</v>
      </c>
      <c r="J16" s="152">
        <v>16312</v>
      </c>
      <c r="K16" s="152">
        <v>20468</v>
      </c>
      <c r="L16" s="152">
        <v>22190</v>
      </c>
      <c r="M16" s="152">
        <v>30723</v>
      </c>
      <c r="N16" s="152">
        <v>28657</v>
      </c>
      <c r="O16" s="152">
        <v>35284</v>
      </c>
      <c r="P16" s="152">
        <v>32536</v>
      </c>
      <c r="Q16" s="152">
        <v>34843</v>
      </c>
      <c r="R16" s="152">
        <v>31066</v>
      </c>
      <c r="S16" s="152">
        <v>36137</v>
      </c>
      <c r="T16" s="152">
        <v>34586</v>
      </c>
      <c r="U16" s="152">
        <v>33395</v>
      </c>
      <c r="V16" s="152">
        <v>27940</v>
      </c>
      <c r="W16" s="152">
        <v>28042</v>
      </c>
      <c r="X16" s="152">
        <v>23451</v>
      </c>
      <c r="Y16" s="152">
        <v>27078</v>
      </c>
      <c r="Z16" s="152">
        <v>22326</v>
      </c>
      <c r="AA16" s="152">
        <v>25543</v>
      </c>
      <c r="AB16" s="152">
        <v>23114</v>
      </c>
      <c r="AC16" s="152">
        <v>26982</v>
      </c>
      <c r="AD16" s="152">
        <v>23289</v>
      </c>
      <c r="AE16" s="152">
        <v>27944</v>
      </c>
      <c r="AF16" s="152">
        <v>22388</v>
      </c>
      <c r="AG16" s="152">
        <v>33351</v>
      </c>
      <c r="AH16" s="152">
        <v>26546</v>
      </c>
      <c r="AI16" s="152">
        <v>28124</v>
      </c>
      <c r="AJ16" s="152">
        <v>26890</v>
      </c>
      <c r="AK16" s="152">
        <v>29597</v>
      </c>
      <c r="AL16" s="152">
        <v>24619</v>
      </c>
      <c r="AM16" s="152">
        <v>28924</v>
      </c>
      <c r="AN16" s="152">
        <v>28683</v>
      </c>
      <c r="AO16" s="152">
        <v>33663</v>
      </c>
      <c r="AP16" s="152">
        <v>29684</v>
      </c>
      <c r="AQ16" s="152">
        <v>32660</v>
      </c>
      <c r="AR16" s="152">
        <v>33237</v>
      </c>
      <c r="AS16" s="152">
        <v>33110</v>
      </c>
      <c r="AT16" s="152">
        <v>29055</v>
      </c>
      <c r="AU16" s="152">
        <v>30926</v>
      </c>
      <c r="AV16" s="152">
        <v>31458</v>
      </c>
      <c r="AW16" s="152">
        <v>33988</v>
      </c>
      <c r="AX16" s="152">
        <v>27047</v>
      </c>
      <c r="AY16" s="152">
        <v>30521</v>
      </c>
      <c r="AZ16" s="152">
        <v>29238</v>
      </c>
      <c r="BA16" s="152">
        <v>24152</v>
      </c>
      <c r="BB16" s="152">
        <v>26543</v>
      </c>
      <c r="BC16" s="152">
        <v>31864</v>
      </c>
      <c r="BD16" s="152">
        <v>29318</v>
      </c>
      <c r="BE16" s="152">
        <v>40162</v>
      </c>
      <c r="BF16" s="152">
        <v>33370</v>
      </c>
      <c r="BG16" s="152">
        <v>42895</v>
      </c>
      <c r="BH16" s="152">
        <v>39725</v>
      </c>
      <c r="BI16" s="152">
        <v>41166</v>
      </c>
      <c r="BJ16" s="243">
        <v>35216</v>
      </c>
      <c r="BK16" s="243">
        <v>39226</v>
      </c>
      <c r="BL16" s="152">
        <v>37852</v>
      </c>
      <c r="BM16" s="152">
        <v>36528</v>
      </c>
      <c r="BN16" s="152">
        <v>28176</v>
      </c>
      <c r="BO16" s="152">
        <v>32448</v>
      </c>
      <c r="BP16" s="152">
        <v>31565</v>
      </c>
      <c r="BQ16" s="152">
        <v>31775</v>
      </c>
      <c r="BR16" s="152">
        <v>27252</v>
      </c>
      <c r="BS16" s="152">
        <v>31909</v>
      </c>
      <c r="BT16" s="152">
        <v>28692</v>
      </c>
      <c r="BU16" s="152">
        <v>32347</v>
      </c>
      <c r="BV16" s="152">
        <v>27424</v>
      </c>
      <c r="BW16" s="153">
        <v>34954</v>
      </c>
      <c r="BX16" s="171"/>
      <c r="BY16" s="171"/>
    </row>
    <row r="17" spans="1:77" ht="15.75" customHeight="1" x14ac:dyDescent="0.3">
      <c r="A17" s="188"/>
      <c r="B17" s="236" t="s">
        <v>114</v>
      </c>
      <c r="C17" s="237" t="s">
        <v>7</v>
      </c>
      <c r="D17" s="152">
        <v>24207</v>
      </c>
      <c r="E17" s="152">
        <v>27362</v>
      </c>
      <c r="F17" s="152">
        <v>18301</v>
      </c>
      <c r="G17" s="152">
        <v>15459</v>
      </c>
      <c r="H17" s="152">
        <v>11581</v>
      </c>
      <c r="I17" s="152">
        <v>11000</v>
      </c>
      <c r="J17" s="152">
        <v>11589</v>
      </c>
      <c r="K17" s="152">
        <v>15514</v>
      </c>
      <c r="L17" s="152">
        <v>17115</v>
      </c>
      <c r="M17" s="152">
        <v>22780</v>
      </c>
      <c r="N17" s="152">
        <v>20012</v>
      </c>
      <c r="O17" s="152">
        <v>27703</v>
      </c>
      <c r="P17" s="152">
        <v>31181</v>
      </c>
      <c r="Q17" s="152">
        <v>27001</v>
      </c>
      <c r="R17" s="152">
        <v>22330</v>
      </c>
      <c r="S17" s="152">
        <v>24794</v>
      </c>
      <c r="T17" s="152">
        <v>23312</v>
      </c>
      <c r="U17" s="152">
        <v>23774</v>
      </c>
      <c r="V17" s="152">
        <v>16392</v>
      </c>
      <c r="W17" s="152">
        <v>18723</v>
      </c>
      <c r="X17" s="152">
        <v>18880</v>
      </c>
      <c r="Y17" s="152">
        <v>21913</v>
      </c>
      <c r="Z17" s="152">
        <v>19366</v>
      </c>
      <c r="AA17" s="152">
        <v>24511</v>
      </c>
      <c r="AB17" s="152">
        <v>23128</v>
      </c>
      <c r="AC17" s="152">
        <v>24209</v>
      </c>
      <c r="AD17" s="152">
        <v>18675</v>
      </c>
      <c r="AE17" s="152">
        <v>23294</v>
      </c>
      <c r="AF17" s="152">
        <v>28228</v>
      </c>
      <c r="AG17" s="152">
        <v>32466</v>
      </c>
      <c r="AH17" s="152">
        <v>29447</v>
      </c>
      <c r="AI17" s="152">
        <v>34098</v>
      </c>
      <c r="AJ17" s="152">
        <v>37527</v>
      </c>
      <c r="AK17" s="152">
        <v>35186</v>
      </c>
      <c r="AL17" s="152">
        <v>28755</v>
      </c>
      <c r="AM17" s="152">
        <v>34710</v>
      </c>
      <c r="AN17" s="152">
        <v>39126</v>
      </c>
      <c r="AO17" s="152">
        <v>36736</v>
      </c>
      <c r="AP17" s="152">
        <v>28799</v>
      </c>
      <c r="AQ17" s="152">
        <v>34439</v>
      </c>
      <c r="AR17" s="152">
        <v>42948</v>
      </c>
      <c r="AS17" s="152">
        <v>37548</v>
      </c>
      <c r="AT17" s="152">
        <v>32232</v>
      </c>
      <c r="AU17" s="152">
        <v>37477</v>
      </c>
      <c r="AV17" s="152">
        <v>36680</v>
      </c>
      <c r="AW17" s="152">
        <v>38706</v>
      </c>
      <c r="AX17" s="152">
        <v>29575</v>
      </c>
      <c r="AY17" s="152">
        <v>36278</v>
      </c>
      <c r="AZ17" s="152">
        <v>35668</v>
      </c>
      <c r="BA17" s="152">
        <v>14901</v>
      </c>
      <c r="BB17" s="152">
        <v>29034</v>
      </c>
      <c r="BC17" s="152">
        <v>38082</v>
      </c>
      <c r="BD17" s="152">
        <v>54636</v>
      </c>
      <c r="BE17" s="152">
        <v>42500</v>
      </c>
      <c r="BF17" s="152">
        <v>27834</v>
      </c>
      <c r="BG17" s="152">
        <v>38464</v>
      </c>
      <c r="BH17" s="152">
        <v>37795</v>
      </c>
      <c r="BI17" s="152">
        <v>36261</v>
      </c>
      <c r="BJ17" s="243">
        <v>27920</v>
      </c>
      <c r="BK17" s="243">
        <v>35675</v>
      </c>
      <c r="BL17" s="152">
        <v>48649</v>
      </c>
      <c r="BM17" s="152">
        <v>41437</v>
      </c>
      <c r="BN17" s="152">
        <v>33461</v>
      </c>
      <c r="BO17" s="152">
        <v>40965</v>
      </c>
      <c r="BP17" s="152">
        <v>45408</v>
      </c>
      <c r="BQ17" s="152">
        <v>38347</v>
      </c>
      <c r="BR17" s="152">
        <v>28130</v>
      </c>
      <c r="BS17" s="152">
        <v>37415</v>
      </c>
      <c r="BT17" s="152">
        <v>33483</v>
      </c>
      <c r="BU17" s="152">
        <v>35304</v>
      </c>
      <c r="BV17" s="152">
        <v>27569</v>
      </c>
      <c r="BW17" s="153">
        <v>32338</v>
      </c>
      <c r="BX17" s="171"/>
      <c r="BY17" s="171"/>
    </row>
    <row r="18" spans="1:77" ht="15.75" customHeight="1" x14ac:dyDescent="0.3">
      <c r="A18" s="188"/>
      <c r="B18" s="236" t="s">
        <v>115</v>
      </c>
      <c r="C18" s="237" t="s">
        <v>8</v>
      </c>
      <c r="D18" s="152">
        <v>5446</v>
      </c>
      <c r="E18" s="152">
        <v>6833</v>
      </c>
      <c r="F18" s="152">
        <v>4489</v>
      </c>
      <c r="G18" s="152">
        <v>5091</v>
      </c>
      <c r="H18" s="152">
        <v>5494</v>
      </c>
      <c r="I18" s="152">
        <v>7599</v>
      </c>
      <c r="J18" s="152">
        <v>5222</v>
      </c>
      <c r="K18" s="152">
        <v>5363</v>
      </c>
      <c r="L18" s="152">
        <v>6219</v>
      </c>
      <c r="M18" s="152">
        <v>5553</v>
      </c>
      <c r="N18" s="152">
        <v>4277</v>
      </c>
      <c r="O18" s="152">
        <v>4334</v>
      </c>
      <c r="P18" s="152">
        <v>5018</v>
      </c>
      <c r="Q18" s="152">
        <v>7209</v>
      </c>
      <c r="R18" s="152">
        <v>4471</v>
      </c>
      <c r="S18" s="152">
        <v>4219</v>
      </c>
      <c r="T18" s="152">
        <v>4121</v>
      </c>
      <c r="U18" s="152">
        <v>4573</v>
      </c>
      <c r="V18" s="152">
        <v>4419</v>
      </c>
      <c r="W18" s="152">
        <v>5255</v>
      </c>
      <c r="X18" s="152">
        <v>5802</v>
      </c>
      <c r="Y18" s="152">
        <v>6839</v>
      </c>
      <c r="Z18" s="152">
        <v>7994</v>
      </c>
      <c r="AA18" s="152">
        <v>8109</v>
      </c>
      <c r="AB18" s="152">
        <v>6662</v>
      </c>
      <c r="AC18" s="152">
        <v>7316</v>
      </c>
      <c r="AD18" s="152">
        <v>6201</v>
      </c>
      <c r="AE18" s="152">
        <v>9028</v>
      </c>
      <c r="AF18" s="152">
        <v>5209</v>
      </c>
      <c r="AG18" s="152">
        <v>10164</v>
      </c>
      <c r="AH18" s="152">
        <v>5443</v>
      </c>
      <c r="AI18" s="152">
        <v>8079</v>
      </c>
      <c r="AJ18" s="152">
        <v>5752</v>
      </c>
      <c r="AK18" s="152">
        <v>7648</v>
      </c>
      <c r="AL18" s="152">
        <v>6474</v>
      </c>
      <c r="AM18" s="152">
        <v>7698</v>
      </c>
      <c r="AN18" s="152">
        <v>6497</v>
      </c>
      <c r="AO18" s="152">
        <v>7833</v>
      </c>
      <c r="AP18" s="152">
        <v>6957</v>
      </c>
      <c r="AQ18" s="152">
        <v>7544</v>
      </c>
      <c r="AR18" s="152">
        <v>7355</v>
      </c>
      <c r="AS18" s="152">
        <v>6482</v>
      </c>
      <c r="AT18" s="152">
        <v>5731</v>
      </c>
      <c r="AU18" s="152">
        <v>6955</v>
      </c>
      <c r="AV18" s="152">
        <v>6749</v>
      </c>
      <c r="AW18" s="152">
        <v>7506</v>
      </c>
      <c r="AX18" s="152">
        <v>6658</v>
      </c>
      <c r="AY18" s="152">
        <v>6478</v>
      </c>
      <c r="AZ18" s="152">
        <v>6165</v>
      </c>
      <c r="BA18" s="152">
        <v>5832</v>
      </c>
      <c r="BB18" s="152">
        <v>5158</v>
      </c>
      <c r="BC18" s="152">
        <v>6246</v>
      </c>
      <c r="BD18" s="152">
        <v>6943</v>
      </c>
      <c r="BE18" s="152">
        <v>8764</v>
      </c>
      <c r="BF18" s="152">
        <v>6580</v>
      </c>
      <c r="BG18" s="152">
        <v>9538</v>
      </c>
      <c r="BH18" s="152">
        <v>5069</v>
      </c>
      <c r="BI18" s="152">
        <v>6634</v>
      </c>
      <c r="BJ18" s="243">
        <v>5404</v>
      </c>
      <c r="BK18" s="243">
        <v>7300</v>
      </c>
      <c r="BL18" s="152">
        <v>10115</v>
      </c>
      <c r="BM18" s="152">
        <v>7269</v>
      </c>
      <c r="BN18" s="152">
        <v>7452</v>
      </c>
      <c r="BO18" s="152">
        <v>10632</v>
      </c>
      <c r="BP18" s="152">
        <v>10304</v>
      </c>
      <c r="BQ18" s="152">
        <v>11271</v>
      </c>
      <c r="BR18" s="152">
        <v>7535</v>
      </c>
      <c r="BS18" s="152">
        <v>12979</v>
      </c>
      <c r="BT18" s="152">
        <v>10527</v>
      </c>
      <c r="BU18" s="152">
        <v>12576</v>
      </c>
      <c r="BV18" s="152">
        <v>10172</v>
      </c>
      <c r="BW18" s="153">
        <v>13884</v>
      </c>
      <c r="BX18" s="171"/>
      <c r="BY18" s="171"/>
    </row>
    <row r="19" spans="1:77" ht="15.75" customHeight="1" x14ac:dyDescent="0.3">
      <c r="A19" s="188"/>
      <c r="B19" s="236" t="s">
        <v>116</v>
      </c>
      <c r="C19" s="237" t="s">
        <v>40</v>
      </c>
      <c r="D19" s="152">
        <v>14208</v>
      </c>
      <c r="E19" s="152">
        <v>15876</v>
      </c>
      <c r="F19" s="152">
        <v>13165</v>
      </c>
      <c r="G19" s="152">
        <v>13226</v>
      </c>
      <c r="H19" s="152">
        <v>12839</v>
      </c>
      <c r="I19" s="152">
        <v>12797</v>
      </c>
      <c r="J19" s="152">
        <v>11284</v>
      </c>
      <c r="K19" s="152">
        <v>12792</v>
      </c>
      <c r="L19" s="152">
        <v>11818</v>
      </c>
      <c r="M19" s="152">
        <v>12813</v>
      </c>
      <c r="N19" s="152">
        <v>12199</v>
      </c>
      <c r="O19" s="152">
        <v>14348</v>
      </c>
      <c r="P19" s="152">
        <v>12937</v>
      </c>
      <c r="Q19" s="152">
        <v>13455</v>
      </c>
      <c r="R19" s="152">
        <v>12238</v>
      </c>
      <c r="S19" s="152">
        <v>13314</v>
      </c>
      <c r="T19" s="152">
        <v>11713</v>
      </c>
      <c r="U19" s="152">
        <v>12085</v>
      </c>
      <c r="V19" s="152">
        <v>11255</v>
      </c>
      <c r="W19" s="152">
        <v>11842</v>
      </c>
      <c r="X19" s="152">
        <v>10640</v>
      </c>
      <c r="Y19" s="152">
        <v>10315</v>
      </c>
      <c r="Z19" s="152">
        <v>10175</v>
      </c>
      <c r="AA19" s="152">
        <v>11257</v>
      </c>
      <c r="AB19" s="152">
        <v>11066</v>
      </c>
      <c r="AC19" s="152">
        <v>11522</v>
      </c>
      <c r="AD19" s="152">
        <v>10230</v>
      </c>
      <c r="AE19" s="152">
        <v>11425</v>
      </c>
      <c r="AF19" s="152">
        <v>9187</v>
      </c>
      <c r="AG19" s="152">
        <v>12051</v>
      </c>
      <c r="AH19" s="152">
        <v>9736</v>
      </c>
      <c r="AI19" s="152">
        <v>11922</v>
      </c>
      <c r="AJ19" s="152">
        <v>10913</v>
      </c>
      <c r="AK19" s="152">
        <v>12740</v>
      </c>
      <c r="AL19" s="152">
        <v>10922</v>
      </c>
      <c r="AM19" s="152">
        <v>12169</v>
      </c>
      <c r="AN19" s="152">
        <v>9636</v>
      </c>
      <c r="AO19" s="152">
        <v>11214</v>
      </c>
      <c r="AP19" s="152">
        <v>9547</v>
      </c>
      <c r="AQ19" s="152">
        <v>11456</v>
      </c>
      <c r="AR19" s="152">
        <v>9059</v>
      </c>
      <c r="AS19" s="152">
        <v>10790</v>
      </c>
      <c r="AT19" s="152">
        <v>10104</v>
      </c>
      <c r="AU19" s="152">
        <v>12214</v>
      </c>
      <c r="AV19" s="152">
        <v>10114</v>
      </c>
      <c r="AW19" s="152">
        <v>11071</v>
      </c>
      <c r="AX19" s="152">
        <v>9206</v>
      </c>
      <c r="AY19" s="152">
        <v>11752</v>
      </c>
      <c r="AZ19" s="152">
        <v>9901</v>
      </c>
      <c r="BA19" s="152">
        <v>9461</v>
      </c>
      <c r="BB19" s="152">
        <v>11087</v>
      </c>
      <c r="BC19" s="152">
        <v>12369</v>
      </c>
      <c r="BD19" s="152">
        <v>11501</v>
      </c>
      <c r="BE19" s="152">
        <v>12029</v>
      </c>
      <c r="BF19" s="152">
        <v>11402</v>
      </c>
      <c r="BG19" s="152">
        <v>12370</v>
      </c>
      <c r="BH19" s="152">
        <v>10080</v>
      </c>
      <c r="BI19" s="152">
        <v>11761</v>
      </c>
      <c r="BJ19" s="243">
        <v>9285</v>
      </c>
      <c r="BK19" s="243">
        <v>12688</v>
      </c>
      <c r="BL19" s="152">
        <v>10116</v>
      </c>
      <c r="BM19" s="152">
        <v>11478</v>
      </c>
      <c r="BN19" s="152">
        <v>8918</v>
      </c>
      <c r="BO19" s="152">
        <v>12269</v>
      </c>
      <c r="BP19" s="152">
        <v>10045</v>
      </c>
      <c r="BQ19" s="152">
        <v>11165</v>
      </c>
      <c r="BR19" s="152">
        <v>9089</v>
      </c>
      <c r="BS19" s="152">
        <v>11327</v>
      </c>
      <c r="BT19" s="152">
        <v>10819</v>
      </c>
      <c r="BU19" s="152">
        <v>11031</v>
      </c>
      <c r="BV19" s="152">
        <v>9778</v>
      </c>
      <c r="BW19" s="153">
        <v>12054</v>
      </c>
      <c r="BX19" s="171"/>
      <c r="BY19" s="171"/>
    </row>
    <row r="20" spans="1:77" ht="15.75" customHeight="1" x14ac:dyDescent="0.3">
      <c r="A20" s="188"/>
      <c r="B20" s="236" t="s">
        <v>117</v>
      </c>
      <c r="C20" s="237" t="s">
        <v>41</v>
      </c>
      <c r="D20" s="152">
        <v>58684</v>
      </c>
      <c r="E20" s="152">
        <v>44725</v>
      </c>
      <c r="F20" s="152">
        <v>37190</v>
      </c>
      <c r="G20" s="152">
        <v>48137</v>
      </c>
      <c r="H20" s="152">
        <v>57897</v>
      </c>
      <c r="I20" s="152">
        <v>42228</v>
      </c>
      <c r="J20" s="152">
        <v>36299</v>
      </c>
      <c r="K20" s="152">
        <v>48375</v>
      </c>
      <c r="L20" s="152">
        <v>53671</v>
      </c>
      <c r="M20" s="152">
        <v>43748</v>
      </c>
      <c r="N20" s="152">
        <v>36450</v>
      </c>
      <c r="O20" s="152">
        <v>51066</v>
      </c>
      <c r="P20" s="152">
        <v>55299</v>
      </c>
      <c r="Q20" s="152">
        <v>41382</v>
      </c>
      <c r="R20" s="152">
        <v>40197</v>
      </c>
      <c r="S20" s="152">
        <v>52959</v>
      </c>
      <c r="T20" s="152">
        <v>61122</v>
      </c>
      <c r="U20" s="152">
        <v>50002</v>
      </c>
      <c r="V20" s="152">
        <v>44497</v>
      </c>
      <c r="W20" s="152">
        <v>59264</v>
      </c>
      <c r="X20" s="152">
        <v>62809</v>
      </c>
      <c r="Y20" s="152">
        <v>46028</v>
      </c>
      <c r="Z20" s="152">
        <v>40014</v>
      </c>
      <c r="AA20" s="152">
        <v>53596</v>
      </c>
      <c r="AB20" s="152">
        <v>63217</v>
      </c>
      <c r="AC20" s="152">
        <v>46732</v>
      </c>
      <c r="AD20" s="152">
        <v>40787</v>
      </c>
      <c r="AE20" s="152">
        <v>57573</v>
      </c>
      <c r="AF20" s="152">
        <v>63488</v>
      </c>
      <c r="AG20" s="152">
        <v>51001</v>
      </c>
      <c r="AH20" s="152">
        <v>44917</v>
      </c>
      <c r="AI20" s="152">
        <v>58211</v>
      </c>
      <c r="AJ20" s="152">
        <v>65181</v>
      </c>
      <c r="AK20" s="152">
        <v>45355</v>
      </c>
      <c r="AL20" s="152">
        <v>37547</v>
      </c>
      <c r="AM20" s="152">
        <v>55599</v>
      </c>
      <c r="AN20" s="152">
        <v>60803</v>
      </c>
      <c r="AO20" s="152">
        <v>45160</v>
      </c>
      <c r="AP20" s="152">
        <v>37270</v>
      </c>
      <c r="AQ20" s="152">
        <v>52869</v>
      </c>
      <c r="AR20" s="152">
        <v>57320</v>
      </c>
      <c r="AS20" s="152">
        <v>39691</v>
      </c>
      <c r="AT20" s="152">
        <v>30715</v>
      </c>
      <c r="AU20" s="152">
        <v>48066</v>
      </c>
      <c r="AV20" s="152">
        <v>53243</v>
      </c>
      <c r="AW20" s="152">
        <v>44623</v>
      </c>
      <c r="AX20" s="152">
        <v>41090</v>
      </c>
      <c r="AY20" s="152">
        <v>65388</v>
      </c>
      <c r="AZ20" s="152">
        <v>76463</v>
      </c>
      <c r="BA20" s="152">
        <v>57584</v>
      </c>
      <c r="BB20" s="152">
        <v>50079</v>
      </c>
      <c r="BC20" s="152">
        <v>67140</v>
      </c>
      <c r="BD20" s="152">
        <v>72619</v>
      </c>
      <c r="BE20" s="152">
        <v>48689</v>
      </c>
      <c r="BF20" s="152">
        <v>39209</v>
      </c>
      <c r="BG20" s="152">
        <v>54048</v>
      </c>
      <c r="BH20" s="152">
        <v>51177</v>
      </c>
      <c r="BI20" s="152">
        <v>39488</v>
      </c>
      <c r="BJ20" s="243">
        <v>38540</v>
      </c>
      <c r="BK20" s="243">
        <v>53436</v>
      </c>
      <c r="BL20" s="152">
        <v>58699</v>
      </c>
      <c r="BM20" s="152">
        <v>44589</v>
      </c>
      <c r="BN20" s="152">
        <v>41259</v>
      </c>
      <c r="BO20" s="152">
        <v>59146</v>
      </c>
      <c r="BP20" s="152">
        <v>59387</v>
      </c>
      <c r="BQ20" s="152">
        <v>43306</v>
      </c>
      <c r="BR20" s="152">
        <v>39774</v>
      </c>
      <c r="BS20" s="152">
        <v>52017</v>
      </c>
      <c r="BT20" s="152">
        <v>58887</v>
      </c>
      <c r="BU20" s="152">
        <v>41767</v>
      </c>
      <c r="BV20" s="152">
        <v>38436</v>
      </c>
      <c r="BW20" s="153">
        <v>50297</v>
      </c>
      <c r="BX20" s="171"/>
      <c r="BY20" s="171"/>
    </row>
    <row r="21" spans="1:77" ht="15.75" customHeight="1" x14ac:dyDescent="0.3">
      <c r="A21" s="188"/>
      <c r="B21" s="236" t="s">
        <v>118</v>
      </c>
      <c r="C21" s="237" t="s">
        <v>9</v>
      </c>
      <c r="D21" s="152">
        <v>71033</v>
      </c>
      <c r="E21" s="152">
        <v>80278</v>
      </c>
      <c r="F21" s="152">
        <v>67042</v>
      </c>
      <c r="G21" s="152">
        <v>90257</v>
      </c>
      <c r="H21" s="152">
        <v>64345</v>
      </c>
      <c r="I21" s="152">
        <v>81318</v>
      </c>
      <c r="J21" s="152">
        <v>72448</v>
      </c>
      <c r="K21" s="152">
        <v>95572</v>
      </c>
      <c r="L21" s="152">
        <v>62136</v>
      </c>
      <c r="M21" s="152">
        <v>78114</v>
      </c>
      <c r="N21" s="152">
        <v>72666</v>
      </c>
      <c r="O21" s="152">
        <v>97233</v>
      </c>
      <c r="P21" s="152">
        <v>64667</v>
      </c>
      <c r="Q21" s="152">
        <v>82780</v>
      </c>
      <c r="R21" s="152">
        <v>75459</v>
      </c>
      <c r="S21" s="152">
        <v>97819</v>
      </c>
      <c r="T21" s="152">
        <v>68383</v>
      </c>
      <c r="U21" s="152">
        <v>80889</v>
      </c>
      <c r="V21" s="152">
        <v>73999</v>
      </c>
      <c r="W21" s="152">
        <v>96296</v>
      </c>
      <c r="X21" s="152">
        <v>63009</v>
      </c>
      <c r="Y21" s="152">
        <v>78921</v>
      </c>
      <c r="Z21" s="152">
        <v>71827</v>
      </c>
      <c r="AA21" s="152">
        <v>92966</v>
      </c>
      <c r="AB21" s="152">
        <v>64113</v>
      </c>
      <c r="AC21" s="152">
        <v>79736</v>
      </c>
      <c r="AD21" s="152">
        <v>73554</v>
      </c>
      <c r="AE21" s="152">
        <v>98767</v>
      </c>
      <c r="AF21" s="152">
        <v>69153</v>
      </c>
      <c r="AG21" s="152">
        <v>86323</v>
      </c>
      <c r="AH21" s="152">
        <v>75689</v>
      </c>
      <c r="AI21" s="152">
        <v>106042</v>
      </c>
      <c r="AJ21" s="152">
        <v>68432</v>
      </c>
      <c r="AK21" s="152">
        <v>86358</v>
      </c>
      <c r="AL21" s="152">
        <v>74059</v>
      </c>
      <c r="AM21" s="152">
        <v>101651</v>
      </c>
      <c r="AN21" s="152">
        <v>70426</v>
      </c>
      <c r="AO21" s="152">
        <v>89178</v>
      </c>
      <c r="AP21" s="152">
        <v>79084</v>
      </c>
      <c r="AQ21" s="152">
        <v>106087</v>
      </c>
      <c r="AR21" s="152">
        <v>73206</v>
      </c>
      <c r="AS21" s="152">
        <v>91450</v>
      </c>
      <c r="AT21" s="152">
        <v>84166</v>
      </c>
      <c r="AU21" s="152">
        <v>110530</v>
      </c>
      <c r="AV21" s="152">
        <v>80528</v>
      </c>
      <c r="AW21" s="152">
        <v>95381</v>
      </c>
      <c r="AX21" s="152">
        <v>83633</v>
      </c>
      <c r="AY21" s="152">
        <v>111601</v>
      </c>
      <c r="AZ21" s="152">
        <v>79026</v>
      </c>
      <c r="BA21" s="152">
        <v>100874</v>
      </c>
      <c r="BB21" s="152">
        <v>81920</v>
      </c>
      <c r="BC21" s="152">
        <v>105263</v>
      </c>
      <c r="BD21" s="152">
        <v>74993</v>
      </c>
      <c r="BE21" s="152">
        <v>97902</v>
      </c>
      <c r="BF21" s="152">
        <v>85390</v>
      </c>
      <c r="BG21" s="152">
        <v>114147</v>
      </c>
      <c r="BH21" s="152">
        <v>82774</v>
      </c>
      <c r="BI21" s="152">
        <v>103291</v>
      </c>
      <c r="BJ21" s="243">
        <v>82918</v>
      </c>
      <c r="BK21" s="243">
        <v>115446</v>
      </c>
      <c r="BL21" s="152">
        <v>78601</v>
      </c>
      <c r="BM21" s="152">
        <v>102119</v>
      </c>
      <c r="BN21" s="152">
        <v>83818</v>
      </c>
      <c r="BO21" s="152">
        <v>117839</v>
      </c>
      <c r="BP21" s="152">
        <v>78423</v>
      </c>
      <c r="BQ21" s="152">
        <v>94081</v>
      </c>
      <c r="BR21" s="152">
        <v>81911</v>
      </c>
      <c r="BS21" s="152">
        <v>112216</v>
      </c>
      <c r="BT21" s="152">
        <v>72983</v>
      </c>
      <c r="BU21" s="152">
        <v>92249</v>
      </c>
      <c r="BV21" s="152">
        <v>78019</v>
      </c>
      <c r="BW21" s="153">
        <v>112197</v>
      </c>
      <c r="BX21" s="171"/>
      <c r="BY21" s="171"/>
    </row>
    <row r="22" spans="1:77" ht="15.75" customHeight="1" x14ac:dyDescent="0.3">
      <c r="A22" s="188"/>
      <c r="B22" s="236" t="s">
        <v>119</v>
      </c>
      <c r="C22" s="237" t="s">
        <v>10</v>
      </c>
      <c r="D22" s="152">
        <v>94241</v>
      </c>
      <c r="E22" s="152">
        <v>112858</v>
      </c>
      <c r="F22" s="152">
        <v>109454</v>
      </c>
      <c r="G22" s="152">
        <v>110421</v>
      </c>
      <c r="H22" s="152">
        <v>93355</v>
      </c>
      <c r="I22" s="152">
        <v>109283</v>
      </c>
      <c r="J22" s="152">
        <v>108033</v>
      </c>
      <c r="K22" s="152">
        <v>116445</v>
      </c>
      <c r="L22" s="152">
        <v>94952</v>
      </c>
      <c r="M22" s="152">
        <v>114210</v>
      </c>
      <c r="N22" s="152">
        <v>111963</v>
      </c>
      <c r="O22" s="152">
        <v>122396</v>
      </c>
      <c r="P22" s="152">
        <v>98599</v>
      </c>
      <c r="Q22" s="152">
        <v>119215</v>
      </c>
      <c r="R22" s="152">
        <v>118189</v>
      </c>
      <c r="S22" s="152">
        <v>123814</v>
      </c>
      <c r="T22" s="152">
        <v>104078</v>
      </c>
      <c r="U22" s="152">
        <v>117704</v>
      </c>
      <c r="V22" s="152">
        <v>116089</v>
      </c>
      <c r="W22" s="152">
        <v>122802</v>
      </c>
      <c r="X22" s="152">
        <v>105781</v>
      </c>
      <c r="Y22" s="152">
        <v>127257</v>
      </c>
      <c r="Z22" s="152">
        <v>125141</v>
      </c>
      <c r="AA22" s="152">
        <v>133414</v>
      </c>
      <c r="AB22" s="152">
        <v>114682</v>
      </c>
      <c r="AC22" s="152">
        <v>136698</v>
      </c>
      <c r="AD22" s="152">
        <v>132405</v>
      </c>
      <c r="AE22" s="152">
        <v>137568</v>
      </c>
      <c r="AF22" s="152">
        <v>114771</v>
      </c>
      <c r="AG22" s="152">
        <v>137864</v>
      </c>
      <c r="AH22" s="152">
        <v>137505</v>
      </c>
      <c r="AI22" s="152">
        <v>147043</v>
      </c>
      <c r="AJ22" s="152">
        <v>122893</v>
      </c>
      <c r="AK22" s="152">
        <v>146068</v>
      </c>
      <c r="AL22" s="152">
        <v>138126</v>
      </c>
      <c r="AM22" s="152">
        <v>149438</v>
      </c>
      <c r="AN22" s="152">
        <v>126138</v>
      </c>
      <c r="AO22" s="152">
        <v>151900</v>
      </c>
      <c r="AP22" s="152">
        <v>146448</v>
      </c>
      <c r="AQ22" s="152">
        <v>155917</v>
      </c>
      <c r="AR22" s="152">
        <v>125603</v>
      </c>
      <c r="AS22" s="152">
        <v>148828</v>
      </c>
      <c r="AT22" s="152">
        <v>136314</v>
      </c>
      <c r="AU22" s="152">
        <v>148193</v>
      </c>
      <c r="AV22" s="152">
        <v>125512</v>
      </c>
      <c r="AW22" s="152">
        <v>153922</v>
      </c>
      <c r="AX22" s="152">
        <v>144877</v>
      </c>
      <c r="AY22" s="152">
        <v>163074</v>
      </c>
      <c r="AZ22" s="152">
        <v>135744</v>
      </c>
      <c r="BA22" s="152">
        <v>145016</v>
      </c>
      <c r="BB22" s="152">
        <v>152654</v>
      </c>
      <c r="BC22" s="152">
        <v>168134</v>
      </c>
      <c r="BD22" s="152">
        <v>145849</v>
      </c>
      <c r="BE22" s="152">
        <v>166696</v>
      </c>
      <c r="BF22" s="152">
        <v>156023</v>
      </c>
      <c r="BG22" s="152">
        <v>173501</v>
      </c>
      <c r="BH22" s="152">
        <v>120821</v>
      </c>
      <c r="BI22" s="152">
        <v>148038</v>
      </c>
      <c r="BJ22" s="243">
        <v>140713</v>
      </c>
      <c r="BK22" s="243">
        <v>135647</v>
      </c>
      <c r="BL22" s="152">
        <v>120380</v>
      </c>
      <c r="BM22" s="152">
        <v>138882</v>
      </c>
      <c r="BN22" s="152">
        <v>150649</v>
      </c>
      <c r="BO22" s="152">
        <v>147513</v>
      </c>
      <c r="BP22" s="152">
        <v>138394</v>
      </c>
      <c r="BQ22" s="152">
        <v>143417</v>
      </c>
      <c r="BR22" s="152">
        <v>142700</v>
      </c>
      <c r="BS22" s="152">
        <v>156057</v>
      </c>
      <c r="BT22" s="152">
        <v>131197</v>
      </c>
      <c r="BU22" s="152">
        <v>158897</v>
      </c>
      <c r="BV22" s="152">
        <v>152627</v>
      </c>
      <c r="BW22" s="153">
        <v>164102</v>
      </c>
      <c r="BX22" s="171"/>
      <c r="BY22" s="171"/>
    </row>
    <row r="23" spans="1:77" ht="15.75" customHeight="1" x14ac:dyDescent="0.3">
      <c r="A23" s="188"/>
      <c r="B23" s="236" t="s">
        <v>120</v>
      </c>
      <c r="C23" s="237" t="s">
        <v>42</v>
      </c>
      <c r="D23" s="152">
        <v>50020</v>
      </c>
      <c r="E23" s="152">
        <v>52866</v>
      </c>
      <c r="F23" s="152">
        <v>49961</v>
      </c>
      <c r="G23" s="152">
        <v>52042</v>
      </c>
      <c r="H23" s="152">
        <v>44107</v>
      </c>
      <c r="I23" s="152">
        <v>46480</v>
      </c>
      <c r="J23" s="152">
        <v>44762</v>
      </c>
      <c r="K23" s="152">
        <v>46973</v>
      </c>
      <c r="L23" s="152">
        <v>43738</v>
      </c>
      <c r="M23" s="152">
        <v>48677</v>
      </c>
      <c r="N23" s="152">
        <v>49549</v>
      </c>
      <c r="O23" s="152">
        <v>51700</v>
      </c>
      <c r="P23" s="152">
        <v>49195</v>
      </c>
      <c r="Q23" s="152">
        <v>56071</v>
      </c>
      <c r="R23" s="152">
        <v>54077</v>
      </c>
      <c r="S23" s="152">
        <v>54121</v>
      </c>
      <c r="T23" s="152">
        <v>49787</v>
      </c>
      <c r="U23" s="152">
        <v>53019</v>
      </c>
      <c r="V23" s="152">
        <v>51060</v>
      </c>
      <c r="W23" s="152">
        <v>53396</v>
      </c>
      <c r="X23" s="152">
        <v>48758</v>
      </c>
      <c r="Y23" s="152">
        <v>55524</v>
      </c>
      <c r="Z23" s="152">
        <v>52225</v>
      </c>
      <c r="AA23" s="152">
        <v>55961</v>
      </c>
      <c r="AB23" s="152">
        <v>51849</v>
      </c>
      <c r="AC23" s="152">
        <v>57204</v>
      </c>
      <c r="AD23" s="152">
        <v>53757</v>
      </c>
      <c r="AE23" s="152">
        <v>52773</v>
      </c>
      <c r="AF23" s="152">
        <v>52626</v>
      </c>
      <c r="AG23" s="152">
        <v>53454</v>
      </c>
      <c r="AH23" s="152">
        <v>52567</v>
      </c>
      <c r="AI23" s="152">
        <v>51758</v>
      </c>
      <c r="AJ23" s="152">
        <v>49097</v>
      </c>
      <c r="AK23" s="152">
        <v>55054</v>
      </c>
      <c r="AL23" s="152">
        <v>53890</v>
      </c>
      <c r="AM23" s="152">
        <v>53559</v>
      </c>
      <c r="AN23" s="152">
        <v>52402</v>
      </c>
      <c r="AO23" s="152">
        <v>56367</v>
      </c>
      <c r="AP23" s="152">
        <v>52010</v>
      </c>
      <c r="AQ23" s="152">
        <v>56619</v>
      </c>
      <c r="AR23" s="152">
        <v>53575</v>
      </c>
      <c r="AS23" s="152">
        <v>59581</v>
      </c>
      <c r="AT23" s="152">
        <v>56516</v>
      </c>
      <c r="AU23" s="152">
        <v>57256</v>
      </c>
      <c r="AV23" s="152">
        <v>55451</v>
      </c>
      <c r="AW23" s="152">
        <v>60214</v>
      </c>
      <c r="AX23" s="152">
        <v>59028</v>
      </c>
      <c r="AY23" s="152">
        <v>58735</v>
      </c>
      <c r="AZ23" s="152">
        <v>50896</v>
      </c>
      <c r="BA23" s="152">
        <v>40957</v>
      </c>
      <c r="BB23" s="152">
        <v>44067</v>
      </c>
      <c r="BC23" s="152">
        <v>45938</v>
      </c>
      <c r="BD23" s="152">
        <v>41903</v>
      </c>
      <c r="BE23" s="152">
        <v>45989</v>
      </c>
      <c r="BF23" s="152">
        <v>47224</v>
      </c>
      <c r="BG23" s="152">
        <v>54791</v>
      </c>
      <c r="BH23" s="152">
        <v>47524</v>
      </c>
      <c r="BI23" s="152">
        <v>59269</v>
      </c>
      <c r="BJ23" s="243">
        <v>54136</v>
      </c>
      <c r="BK23" s="243">
        <v>54915</v>
      </c>
      <c r="BL23" s="152">
        <v>51118</v>
      </c>
      <c r="BM23" s="152">
        <v>53680</v>
      </c>
      <c r="BN23" s="152">
        <v>52226</v>
      </c>
      <c r="BO23" s="152">
        <v>55301</v>
      </c>
      <c r="BP23" s="152">
        <v>52078</v>
      </c>
      <c r="BQ23" s="152">
        <v>53582</v>
      </c>
      <c r="BR23" s="152">
        <v>53735</v>
      </c>
      <c r="BS23" s="152">
        <v>53514</v>
      </c>
      <c r="BT23" s="152">
        <v>52009</v>
      </c>
      <c r="BU23" s="152">
        <v>53598</v>
      </c>
      <c r="BV23" s="152">
        <v>50832</v>
      </c>
      <c r="BW23" s="153">
        <v>53038</v>
      </c>
      <c r="BX23" s="171"/>
      <c r="BY23" s="171"/>
    </row>
    <row r="24" spans="1:77" ht="15.75" customHeight="1" x14ac:dyDescent="0.3">
      <c r="A24" s="188"/>
      <c r="B24" s="236" t="s">
        <v>121</v>
      </c>
      <c r="C24" s="237" t="s">
        <v>11</v>
      </c>
      <c r="D24" s="152">
        <v>14920</v>
      </c>
      <c r="E24" s="152">
        <v>19157</v>
      </c>
      <c r="F24" s="152">
        <v>20443</v>
      </c>
      <c r="G24" s="152">
        <v>17573</v>
      </c>
      <c r="H24" s="152">
        <v>15293</v>
      </c>
      <c r="I24" s="152">
        <v>18227</v>
      </c>
      <c r="J24" s="152">
        <v>20200</v>
      </c>
      <c r="K24" s="152">
        <v>17066</v>
      </c>
      <c r="L24" s="152">
        <v>14875</v>
      </c>
      <c r="M24" s="152">
        <v>18651</v>
      </c>
      <c r="N24" s="152">
        <v>21180</v>
      </c>
      <c r="O24" s="152">
        <v>18269</v>
      </c>
      <c r="P24" s="152">
        <v>15821</v>
      </c>
      <c r="Q24" s="152">
        <v>19546</v>
      </c>
      <c r="R24" s="152">
        <v>21579</v>
      </c>
      <c r="S24" s="152">
        <v>18079</v>
      </c>
      <c r="T24" s="152">
        <v>16315</v>
      </c>
      <c r="U24" s="152">
        <v>20076</v>
      </c>
      <c r="V24" s="152">
        <v>21448</v>
      </c>
      <c r="W24" s="152">
        <v>18390</v>
      </c>
      <c r="X24" s="152">
        <v>16673</v>
      </c>
      <c r="Y24" s="152">
        <v>20970</v>
      </c>
      <c r="Z24" s="152">
        <v>22419</v>
      </c>
      <c r="AA24" s="152">
        <v>19551</v>
      </c>
      <c r="AB24" s="152">
        <v>17484</v>
      </c>
      <c r="AC24" s="152">
        <v>21847</v>
      </c>
      <c r="AD24" s="152">
        <v>23206</v>
      </c>
      <c r="AE24" s="152">
        <v>20142</v>
      </c>
      <c r="AF24" s="152">
        <v>18475</v>
      </c>
      <c r="AG24" s="152">
        <v>22180</v>
      </c>
      <c r="AH24" s="152">
        <v>25400</v>
      </c>
      <c r="AI24" s="152">
        <v>21771</v>
      </c>
      <c r="AJ24" s="152">
        <v>20044</v>
      </c>
      <c r="AK24" s="152">
        <v>23777</v>
      </c>
      <c r="AL24" s="152">
        <v>26542</v>
      </c>
      <c r="AM24" s="152">
        <v>21786</v>
      </c>
      <c r="AN24" s="152">
        <v>19878</v>
      </c>
      <c r="AO24" s="152">
        <v>23653</v>
      </c>
      <c r="AP24" s="152">
        <v>26643</v>
      </c>
      <c r="AQ24" s="152">
        <v>22450</v>
      </c>
      <c r="AR24" s="152">
        <v>20201</v>
      </c>
      <c r="AS24" s="152">
        <v>24837</v>
      </c>
      <c r="AT24" s="152">
        <v>26850</v>
      </c>
      <c r="AU24" s="152">
        <v>22843</v>
      </c>
      <c r="AV24" s="152">
        <v>20600</v>
      </c>
      <c r="AW24" s="152">
        <v>24567</v>
      </c>
      <c r="AX24" s="152">
        <v>26448</v>
      </c>
      <c r="AY24" s="152">
        <v>22835</v>
      </c>
      <c r="AZ24" s="152">
        <v>18171</v>
      </c>
      <c r="BA24" s="152">
        <v>11705</v>
      </c>
      <c r="BB24" s="152">
        <v>19555</v>
      </c>
      <c r="BC24" s="152">
        <v>11076</v>
      </c>
      <c r="BD24" s="152">
        <v>9964</v>
      </c>
      <c r="BE24" s="152">
        <v>14566</v>
      </c>
      <c r="BF24" s="152">
        <v>24756</v>
      </c>
      <c r="BG24" s="152">
        <v>20677</v>
      </c>
      <c r="BH24" s="152">
        <v>18000</v>
      </c>
      <c r="BI24" s="152">
        <v>26670</v>
      </c>
      <c r="BJ24" s="243">
        <v>29482</v>
      </c>
      <c r="BK24" s="243">
        <v>23105</v>
      </c>
      <c r="BL24" s="152">
        <v>20947</v>
      </c>
      <c r="BM24" s="152">
        <v>26115</v>
      </c>
      <c r="BN24" s="152">
        <v>30512</v>
      </c>
      <c r="BO24" s="152">
        <v>24228</v>
      </c>
      <c r="BP24" s="152">
        <v>21481</v>
      </c>
      <c r="BQ24" s="152">
        <v>26300</v>
      </c>
      <c r="BR24" s="152">
        <v>30467</v>
      </c>
      <c r="BS24" s="152">
        <v>24981</v>
      </c>
      <c r="BT24" s="152">
        <v>20940</v>
      </c>
      <c r="BU24" s="152">
        <v>26417</v>
      </c>
      <c r="BV24" s="152">
        <v>31039</v>
      </c>
      <c r="BW24" s="153">
        <v>25653</v>
      </c>
      <c r="BX24" s="171"/>
      <c r="BY24" s="171"/>
    </row>
    <row r="25" spans="1:77" ht="15.75" customHeight="1" x14ac:dyDescent="0.3">
      <c r="A25" s="188"/>
      <c r="B25" s="236" t="s">
        <v>122</v>
      </c>
      <c r="C25" s="237" t="s">
        <v>43</v>
      </c>
      <c r="D25" s="152">
        <v>7574</v>
      </c>
      <c r="E25" s="152">
        <v>9413</v>
      </c>
      <c r="F25" s="152">
        <v>7578</v>
      </c>
      <c r="G25" s="152">
        <v>10370</v>
      </c>
      <c r="H25" s="152">
        <v>6898</v>
      </c>
      <c r="I25" s="152">
        <v>8655</v>
      </c>
      <c r="J25" s="152">
        <v>6469</v>
      </c>
      <c r="K25" s="152">
        <v>10604</v>
      </c>
      <c r="L25" s="152">
        <v>7178</v>
      </c>
      <c r="M25" s="152">
        <v>9292</v>
      </c>
      <c r="N25" s="152">
        <v>8044</v>
      </c>
      <c r="O25" s="152">
        <v>11984</v>
      </c>
      <c r="P25" s="152">
        <v>8096</v>
      </c>
      <c r="Q25" s="152">
        <v>9676</v>
      </c>
      <c r="R25" s="152">
        <v>7843</v>
      </c>
      <c r="S25" s="152">
        <v>11272</v>
      </c>
      <c r="T25" s="152">
        <v>7843</v>
      </c>
      <c r="U25" s="152">
        <v>10175</v>
      </c>
      <c r="V25" s="152">
        <v>8604</v>
      </c>
      <c r="W25" s="152">
        <v>12394</v>
      </c>
      <c r="X25" s="152">
        <v>8478</v>
      </c>
      <c r="Y25" s="152">
        <v>9687</v>
      </c>
      <c r="Z25" s="152">
        <v>8862</v>
      </c>
      <c r="AA25" s="152">
        <v>11933</v>
      </c>
      <c r="AB25" s="152">
        <v>8225</v>
      </c>
      <c r="AC25" s="152">
        <v>10119</v>
      </c>
      <c r="AD25" s="152">
        <v>9727</v>
      </c>
      <c r="AE25" s="152">
        <v>13046</v>
      </c>
      <c r="AF25" s="152">
        <v>7921</v>
      </c>
      <c r="AG25" s="152">
        <v>10867</v>
      </c>
      <c r="AH25" s="152">
        <v>10231</v>
      </c>
      <c r="AI25" s="152">
        <v>13787</v>
      </c>
      <c r="AJ25" s="152">
        <v>8289</v>
      </c>
      <c r="AK25" s="152">
        <v>11189</v>
      </c>
      <c r="AL25" s="152">
        <v>10081</v>
      </c>
      <c r="AM25" s="152">
        <v>15478</v>
      </c>
      <c r="AN25" s="152">
        <v>9477</v>
      </c>
      <c r="AO25" s="152">
        <v>13023</v>
      </c>
      <c r="AP25" s="152">
        <v>12490</v>
      </c>
      <c r="AQ25" s="152">
        <v>16538</v>
      </c>
      <c r="AR25" s="152">
        <v>11279</v>
      </c>
      <c r="AS25" s="152">
        <v>13471</v>
      </c>
      <c r="AT25" s="152">
        <v>13272</v>
      </c>
      <c r="AU25" s="152">
        <v>17575</v>
      </c>
      <c r="AV25" s="152">
        <v>12686</v>
      </c>
      <c r="AW25" s="152">
        <v>14495</v>
      </c>
      <c r="AX25" s="152">
        <v>15449</v>
      </c>
      <c r="AY25" s="152">
        <v>19686</v>
      </c>
      <c r="AZ25" s="152">
        <v>11484</v>
      </c>
      <c r="BA25" s="152">
        <v>15533</v>
      </c>
      <c r="BB25" s="152">
        <v>16001</v>
      </c>
      <c r="BC25" s="152">
        <v>19305</v>
      </c>
      <c r="BD25" s="152">
        <v>15013</v>
      </c>
      <c r="BE25" s="152">
        <v>18483</v>
      </c>
      <c r="BF25" s="152">
        <v>18420</v>
      </c>
      <c r="BG25" s="152">
        <v>24748</v>
      </c>
      <c r="BH25" s="152">
        <v>18232</v>
      </c>
      <c r="BI25" s="152">
        <v>18144</v>
      </c>
      <c r="BJ25" s="243">
        <v>16807</v>
      </c>
      <c r="BK25" s="243">
        <v>21481</v>
      </c>
      <c r="BL25" s="152">
        <v>14264</v>
      </c>
      <c r="BM25" s="152">
        <v>16683</v>
      </c>
      <c r="BN25" s="152">
        <v>17510</v>
      </c>
      <c r="BO25" s="152">
        <v>18761</v>
      </c>
      <c r="BP25" s="152">
        <v>17731</v>
      </c>
      <c r="BQ25" s="152">
        <v>15893</v>
      </c>
      <c r="BR25" s="152">
        <v>17814</v>
      </c>
      <c r="BS25" s="152">
        <v>24994</v>
      </c>
      <c r="BT25" s="152">
        <v>21764</v>
      </c>
      <c r="BU25" s="152">
        <v>22978</v>
      </c>
      <c r="BV25" s="152">
        <v>20871</v>
      </c>
      <c r="BW25" s="153">
        <v>30954</v>
      </c>
      <c r="BX25" s="171"/>
      <c r="BY25" s="171"/>
    </row>
    <row r="26" spans="1:77" ht="15.75" customHeight="1" x14ac:dyDescent="0.3">
      <c r="A26" s="188"/>
      <c r="B26" s="236" t="s">
        <v>123</v>
      </c>
      <c r="C26" s="237" t="s">
        <v>12</v>
      </c>
      <c r="D26" s="152">
        <v>8717</v>
      </c>
      <c r="E26" s="152">
        <v>8939</v>
      </c>
      <c r="F26" s="152">
        <v>9293</v>
      </c>
      <c r="G26" s="152">
        <v>9540</v>
      </c>
      <c r="H26" s="152">
        <v>9361</v>
      </c>
      <c r="I26" s="152">
        <v>9786</v>
      </c>
      <c r="J26" s="152">
        <v>9670</v>
      </c>
      <c r="K26" s="152">
        <v>10139</v>
      </c>
      <c r="L26" s="152">
        <v>9922</v>
      </c>
      <c r="M26" s="152">
        <v>10389</v>
      </c>
      <c r="N26" s="152">
        <v>10308</v>
      </c>
      <c r="O26" s="152">
        <v>9956</v>
      </c>
      <c r="P26" s="152">
        <v>9762</v>
      </c>
      <c r="Q26" s="152">
        <v>9937</v>
      </c>
      <c r="R26" s="152">
        <v>9803</v>
      </c>
      <c r="S26" s="152">
        <v>9367</v>
      </c>
      <c r="T26" s="152">
        <v>9418</v>
      </c>
      <c r="U26" s="152">
        <v>10335</v>
      </c>
      <c r="V26" s="152">
        <v>10141</v>
      </c>
      <c r="W26" s="152">
        <v>10627</v>
      </c>
      <c r="X26" s="152">
        <v>9785</v>
      </c>
      <c r="Y26" s="152">
        <v>10146</v>
      </c>
      <c r="Z26" s="152">
        <v>10272</v>
      </c>
      <c r="AA26" s="152">
        <v>10227</v>
      </c>
      <c r="AB26" s="152">
        <v>9750</v>
      </c>
      <c r="AC26" s="152">
        <v>11131</v>
      </c>
      <c r="AD26" s="152">
        <v>11187</v>
      </c>
      <c r="AE26" s="152">
        <v>11388</v>
      </c>
      <c r="AF26" s="152">
        <v>11191</v>
      </c>
      <c r="AG26" s="152">
        <v>11501</v>
      </c>
      <c r="AH26" s="152">
        <v>11634</v>
      </c>
      <c r="AI26" s="152">
        <v>12872</v>
      </c>
      <c r="AJ26" s="152">
        <v>11516</v>
      </c>
      <c r="AK26" s="152">
        <v>12756</v>
      </c>
      <c r="AL26" s="152">
        <v>12681</v>
      </c>
      <c r="AM26" s="152">
        <v>12827</v>
      </c>
      <c r="AN26" s="152">
        <v>12595</v>
      </c>
      <c r="AO26" s="152">
        <v>13378</v>
      </c>
      <c r="AP26" s="152">
        <v>13194</v>
      </c>
      <c r="AQ26" s="152">
        <v>12795</v>
      </c>
      <c r="AR26" s="152">
        <v>11516</v>
      </c>
      <c r="AS26" s="152">
        <v>13831</v>
      </c>
      <c r="AT26" s="152">
        <v>12838</v>
      </c>
      <c r="AU26" s="152">
        <v>13086</v>
      </c>
      <c r="AV26" s="152">
        <v>12395</v>
      </c>
      <c r="AW26" s="152">
        <v>14689</v>
      </c>
      <c r="AX26" s="152">
        <v>14986</v>
      </c>
      <c r="AY26" s="152">
        <v>17389</v>
      </c>
      <c r="AZ26" s="152">
        <v>15543</v>
      </c>
      <c r="BA26" s="152">
        <v>15541</v>
      </c>
      <c r="BB26" s="152">
        <v>14726</v>
      </c>
      <c r="BC26" s="152">
        <v>15438</v>
      </c>
      <c r="BD26" s="152">
        <v>14581</v>
      </c>
      <c r="BE26" s="152">
        <v>17008</v>
      </c>
      <c r="BF26" s="152">
        <v>15504</v>
      </c>
      <c r="BG26" s="152">
        <v>15215</v>
      </c>
      <c r="BH26" s="152">
        <v>14246</v>
      </c>
      <c r="BI26" s="152">
        <v>10758</v>
      </c>
      <c r="BJ26" s="243">
        <v>10657</v>
      </c>
      <c r="BK26" s="243">
        <v>10844</v>
      </c>
      <c r="BL26" s="152">
        <v>11734</v>
      </c>
      <c r="BM26" s="152">
        <v>12827</v>
      </c>
      <c r="BN26" s="152">
        <v>14711</v>
      </c>
      <c r="BO26" s="152">
        <v>13845</v>
      </c>
      <c r="BP26" s="152">
        <v>12000</v>
      </c>
      <c r="BQ26" s="152">
        <v>13343</v>
      </c>
      <c r="BR26" s="152">
        <v>15230</v>
      </c>
      <c r="BS26" s="152">
        <v>14119</v>
      </c>
      <c r="BT26" s="152">
        <v>12610</v>
      </c>
      <c r="BU26" s="152">
        <v>14752</v>
      </c>
      <c r="BV26" s="152">
        <v>15385</v>
      </c>
      <c r="BW26" s="153">
        <v>12542</v>
      </c>
      <c r="BX26" s="171"/>
      <c r="BY26" s="171"/>
    </row>
    <row r="27" spans="1:77" ht="15.75" customHeight="1" x14ac:dyDescent="0.3">
      <c r="A27" s="188"/>
      <c r="B27" s="236" t="s">
        <v>124</v>
      </c>
      <c r="C27" s="237" t="s">
        <v>13</v>
      </c>
      <c r="D27" s="152">
        <v>28437</v>
      </c>
      <c r="E27" s="152">
        <v>29363</v>
      </c>
      <c r="F27" s="152">
        <v>22583</v>
      </c>
      <c r="G27" s="152">
        <v>32003</v>
      </c>
      <c r="H27" s="152">
        <v>28672</v>
      </c>
      <c r="I27" s="152">
        <v>30212</v>
      </c>
      <c r="J27" s="152">
        <v>23632</v>
      </c>
      <c r="K27" s="152">
        <v>35671</v>
      </c>
      <c r="L27" s="152">
        <v>31261</v>
      </c>
      <c r="M27" s="152">
        <v>35293</v>
      </c>
      <c r="N27" s="152">
        <v>29388</v>
      </c>
      <c r="O27" s="152">
        <v>38305</v>
      </c>
      <c r="P27" s="152">
        <v>41729</v>
      </c>
      <c r="Q27" s="152">
        <v>38076</v>
      </c>
      <c r="R27" s="152">
        <v>32131</v>
      </c>
      <c r="S27" s="152">
        <v>37373</v>
      </c>
      <c r="T27" s="152">
        <v>35913</v>
      </c>
      <c r="U27" s="152">
        <v>37313</v>
      </c>
      <c r="V27" s="152">
        <v>33617</v>
      </c>
      <c r="W27" s="152">
        <v>42148</v>
      </c>
      <c r="X27" s="152">
        <v>38926</v>
      </c>
      <c r="Y27" s="152">
        <v>40296</v>
      </c>
      <c r="Z27" s="152">
        <v>32363</v>
      </c>
      <c r="AA27" s="152">
        <v>52140</v>
      </c>
      <c r="AB27" s="152">
        <v>40303</v>
      </c>
      <c r="AC27" s="152">
        <v>45632</v>
      </c>
      <c r="AD27" s="152">
        <v>37489</v>
      </c>
      <c r="AE27" s="152">
        <v>50689</v>
      </c>
      <c r="AF27" s="152">
        <v>52188</v>
      </c>
      <c r="AG27" s="152">
        <v>54177</v>
      </c>
      <c r="AH27" s="152">
        <v>40927</v>
      </c>
      <c r="AI27" s="152">
        <v>62585</v>
      </c>
      <c r="AJ27" s="152">
        <v>52796</v>
      </c>
      <c r="AK27" s="152">
        <v>51709</v>
      </c>
      <c r="AL27" s="152">
        <v>39133</v>
      </c>
      <c r="AM27" s="152">
        <v>48361</v>
      </c>
      <c r="AN27" s="152">
        <v>51333</v>
      </c>
      <c r="AO27" s="152">
        <v>39372</v>
      </c>
      <c r="AP27" s="152">
        <v>30535</v>
      </c>
      <c r="AQ27" s="152">
        <v>43280</v>
      </c>
      <c r="AR27" s="152">
        <v>50203</v>
      </c>
      <c r="AS27" s="152">
        <v>50681</v>
      </c>
      <c r="AT27" s="152">
        <v>44708</v>
      </c>
      <c r="AU27" s="152">
        <v>59925</v>
      </c>
      <c r="AV27" s="152">
        <v>60477</v>
      </c>
      <c r="AW27" s="152">
        <v>58842</v>
      </c>
      <c r="AX27" s="152">
        <v>52446</v>
      </c>
      <c r="AY27" s="152">
        <v>62245</v>
      </c>
      <c r="AZ27" s="152">
        <v>72195</v>
      </c>
      <c r="BA27" s="152">
        <v>60382</v>
      </c>
      <c r="BB27" s="152">
        <v>51657</v>
      </c>
      <c r="BC27" s="152">
        <v>76807</v>
      </c>
      <c r="BD27" s="152">
        <v>74429</v>
      </c>
      <c r="BE27" s="152">
        <v>80306</v>
      </c>
      <c r="BF27" s="152">
        <v>59419</v>
      </c>
      <c r="BG27" s="152">
        <v>75570</v>
      </c>
      <c r="BH27" s="152">
        <v>73383</v>
      </c>
      <c r="BI27" s="152">
        <v>70811</v>
      </c>
      <c r="BJ27" s="243">
        <v>64846</v>
      </c>
      <c r="BK27" s="243">
        <v>83868</v>
      </c>
      <c r="BL27" s="152">
        <v>76284</v>
      </c>
      <c r="BM27" s="152">
        <v>67284</v>
      </c>
      <c r="BN27" s="152">
        <v>60540</v>
      </c>
      <c r="BO27" s="152">
        <v>77216</v>
      </c>
      <c r="BP27" s="152">
        <v>79376</v>
      </c>
      <c r="BQ27" s="152">
        <v>90878</v>
      </c>
      <c r="BR27" s="152">
        <v>80707</v>
      </c>
      <c r="BS27" s="152">
        <v>90615</v>
      </c>
      <c r="BT27" s="152">
        <v>77200</v>
      </c>
      <c r="BU27" s="152">
        <v>91519</v>
      </c>
      <c r="BV27" s="152">
        <v>83555</v>
      </c>
      <c r="BW27" s="153">
        <v>105003</v>
      </c>
      <c r="BX27" s="171"/>
      <c r="BY27" s="171"/>
    </row>
    <row r="28" spans="1:77" ht="15.75" customHeight="1" x14ac:dyDescent="0.3">
      <c r="A28" s="188"/>
      <c r="B28" s="236" t="s">
        <v>125</v>
      </c>
      <c r="C28" s="237" t="s">
        <v>44</v>
      </c>
      <c r="D28" s="152">
        <v>40804</v>
      </c>
      <c r="E28" s="152">
        <v>40592</v>
      </c>
      <c r="F28" s="152">
        <v>42372</v>
      </c>
      <c r="G28" s="152">
        <v>39756</v>
      </c>
      <c r="H28" s="152">
        <v>40449</v>
      </c>
      <c r="I28" s="152">
        <v>44392</v>
      </c>
      <c r="J28" s="152">
        <v>42880</v>
      </c>
      <c r="K28" s="152">
        <v>39741</v>
      </c>
      <c r="L28" s="152">
        <v>41895</v>
      </c>
      <c r="M28" s="152">
        <v>44303</v>
      </c>
      <c r="N28" s="152">
        <v>42723</v>
      </c>
      <c r="O28" s="152">
        <v>40699</v>
      </c>
      <c r="P28" s="152">
        <v>42843</v>
      </c>
      <c r="Q28" s="152">
        <v>49756</v>
      </c>
      <c r="R28" s="152">
        <v>48003</v>
      </c>
      <c r="S28" s="152">
        <v>41568</v>
      </c>
      <c r="T28" s="152">
        <v>43261</v>
      </c>
      <c r="U28" s="152">
        <v>49168</v>
      </c>
      <c r="V28" s="152">
        <v>47286</v>
      </c>
      <c r="W28" s="152">
        <v>42029</v>
      </c>
      <c r="X28" s="152">
        <v>48415</v>
      </c>
      <c r="Y28" s="152">
        <v>45530</v>
      </c>
      <c r="Z28" s="152">
        <v>48943</v>
      </c>
      <c r="AA28" s="152">
        <v>47117</v>
      </c>
      <c r="AB28" s="152">
        <v>47886</v>
      </c>
      <c r="AC28" s="152">
        <v>46361</v>
      </c>
      <c r="AD28" s="152">
        <v>49404</v>
      </c>
      <c r="AE28" s="152">
        <v>51491</v>
      </c>
      <c r="AF28" s="152">
        <v>53358</v>
      </c>
      <c r="AG28" s="152">
        <v>50280</v>
      </c>
      <c r="AH28" s="152">
        <v>52251</v>
      </c>
      <c r="AI28" s="152">
        <v>54998</v>
      </c>
      <c r="AJ28" s="152">
        <v>53234</v>
      </c>
      <c r="AK28" s="152">
        <v>53144</v>
      </c>
      <c r="AL28" s="152">
        <v>55442</v>
      </c>
      <c r="AM28" s="152">
        <v>57041</v>
      </c>
      <c r="AN28" s="152">
        <v>52959</v>
      </c>
      <c r="AO28" s="152">
        <v>54385</v>
      </c>
      <c r="AP28" s="152">
        <v>57253</v>
      </c>
      <c r="AQ28" s="152">
        <v>58232</v>
      </c>
      <c r="AR28" s="152">
        <v>55578</v>
      </c>
      <c r="AS28" s="152">
        <v>57092</v>
      </c>
      <c r="AT28" s="152">
        <v>59402</v>
      </c>
      <c r="AU28" s="152">
        <v>59081</v>
      </c>
      <c r="AV28" s="152">
        <v>55611</v>
      </c>
      <c r="AW28" s="152">
        <v>56414</v>
      </c>
      <c r="AX28" s="152">
        <v>58720</v>
      </c>
      <c r="AY28" s="152">
        <v>61600</v>
      </c>
      <c r="AZ28" s="152">
        <v>58611</v>
      </c>
      <c r="BA28" s="152">
        <v>60701</v>
      </c>
      <c r="BB28" s="152">
        <v>63341</v>
      </c>
      <c r="BC28" s="152">
        <v>65899</v>
      </c>
      <c r="BD28" s="152">
        <v>60100</v>
      </c>
      <c r="BE28" s="152">
        <v>62328</v>
      </c>
      <c r="BF28" s="152">
        <v>65804</v>
      </c>
      <c r="BG28" s="152">
        <v>69031</v>
      </c>
      <c r="BH28" s="152">
        <v>63909</v>
      </c>
      <c r="BI28" s="152">
        <v>65997</v>
      </c>
      <c r="BJ28" s="243">
        <v>68051</v>
      </c>
      <c r="BK28" s="243">
        <v>68701</v>
      </c>
      <c r="BL28" s="152">
        <v>60685</v>
      </c>
      <c r="BM28" s="152">
        <v>63705</v>
      </c>
      <c r="BN28" s="152">
        <v>69938</v>
      </c>
      <c r="BO28" s="152">
        <v>72493</v>
      </c>
      <c r="BP28" s="152">
        <v>62290</v>
      </c>
      <c r="BQ28" s="152">
        <v>66763</v>
      </c>
      <c r="BR28" s="152">
        <v>71324</v>
      </c>
      <c r="BS28" s="152">
        <v>72974</v>
      </c>
      <c r="BT28" s="152">
        <v>62474</v>
      </c>
      <c r="BU28" s="152">
        <v>67312</v>
      </c>
      <c r="BV28" s="152">
        <v>70843</v>
      </c>
      <c r="BW28" s="153">
        <v>72177</v>
      </c>
      <c r="BX28" s="171"/>
      <c r="BY28" s="171"/>
    </row>
    <row r="29" spans="1:77" ht="15.75" customHeight="1" x14ac:dyDescent="0.3">
      <c r="A29" s="188"/>
      <c r="B29" s="236" t="s">
        <v>126</v>
      </c>
      <c r="C29" s="237" t="s">
        <v>14</v>
      </c>
      <c r="D29" s="152">
        <v>98381</v>
      </c>
      <c r="E29" s="152">
        <v>105906</v>
      </c>
      <c r="F29" s="152">
        <v>108563</v>
      </c>
      <c r="G29" s="152">
        <v>106151</v>
      </c>
      <c r="H29" s="152">
        <v>101913</v>
      </c>
      <c r="I29" s="152">
        <v>105367</v>
      </c>
      <c r="J29" s="152">
        <v>103210</v>
      </c>
      <c r="K29" s="152">
        <v>99223</v>
      </c>
      <c r="L29" s="152">
        <v>94154</v>
      </c>
      <c r="M29" s="152">
        <v>101143</v>
      </c>
      <c r="N29" s="152">
        <v>101432</v>
      </c>
      <c r="O29" s="152">
        <v>98849</v>
      </c>
      <c r="P29" s="152">
        <v>96207</v>
      </c>
      <c r="Q29" s="152">
        <v>101934</v>
      </c>
      <c r="R29" s="152">
        <v>101559</v>
      </c>
      <c r="S29" s="152">
        <v>102449</v>
      </c>
      <c r="T29" s="152">
        <v>100254</v>
      </c>
      <c r="U29" s="152">
        <v>106389</v>
      </c>
      <c r="V29" s="152">
        <v>105388</v>
      </c>
      <c r="W29" s="152">
        <v>105792</v>
      </c>
      <c r="X29" s="152">
        <v>100566</v>
      </c>
      <c r="Y29" s="152">
        <v>107473</v>
      </c>
      <c r="Z29" s="152">
        <v>108066</v>
      </c>
      <c r="AA29" s="152">
        <v>110127</v>
      </c>
      <c r="AB29" s="152">
        <v>109579</v>
      </c>
      <c r="AC29" s="152">
        <v>110334</v>
      </c>
      <c r="AD29" s="152">
        <v>110635</v>
      </c>
      <c r="AE29" s="152">
        <v>111252</v>
      </c>
      <c r="AF29" s="152">
        <v>107318</v>
      </c>
      <c r="AG29" s="152">
        <v>112323</v>
      </c>
      <c r="AH29" s="152">
        <v>108521</v>
      </c>
      <c r="AI29" s="152">
        <v>107925</v>
      </c>
      <c r="AJ29" s="152">
        <v>102868</v>
      </c>
      <c r="AK29" s="152">
        <v>112267</v>
      </c>
      <c r="AL29" s="152">
        <v>111525</v>
      </c>
      <c r="AM29" s="152">
        <v>114938</v>
      </c>
      <c r="AN29" s="152">
        <v>114859</v>
      </c>
      <c r="AO29" s="152">
        <v>111850</v>
      </c>
      <c r="AP29" s="152">
        <v>111785</v>
      </c>
      <c r="AQ29" s="152">
        <v>117126</v>
      </c>
      <c r="AR29" s="152">
        <v>113447</v>
      </c>
      <c r="AS29" s="152">
        <v>117958</v>
      </c>
      <c r="AT29" s="152">
        <v>117209</v>
      </c>
      <c r="AU29" s="152">
        <v>120550</v>
      </c>
      <c r="AV29" s="152">
        <v>118579</v>
      </c>
      <c r="AW29" s="152">
        <v>121023</v>
      </c>
      <c r="AX29" s="152">
        <v>121323</v>
      </c>
      <c r="AY29" s="152">
        <v>120937</v>
      </c>
      <c r="AZ29" s="152">
        <v>118358</v>
      </c>
      <c r="BA29" s="152">
        <v>119518</v>
      </c>
      <c r="BB29" s="152">
        <v>118003</v>
      </c>
      <c r="BC29" s="152">
        <v>119311</v>
      </c>
      <c r="BD29" s="152">
        <v>120137</v>
      </c>
      <c r="BE29" s="152">
        <v>120812</v>
      </c>
      <c r="BF29" s="152">
        <v>121077</v>
      </c>
      <c r="BG29" s="152">
        <v>121993</v>
      </c>
      <c r="BH29" s="152">
        <v>119375</v>
      </c>
      <c r="BI29" s="152">
        <v>121574</v>
      </c>
      <c r="BJ29" s="243">
        <v>126129</v>
      </c>
      <c r="BK29" s="243">
        <v>125958</v>
      </c>
      <c r="BL29" s="152">
        <v>124782</v>
      </c>
      <c r="BM29" s="152">
        <v>130658</v>
      </c>
      <c r="BN29" s="152">
        <v>135373</v>
      </c>
      <c r="BO29" s="152">
        <v>132343</v>
      </c>
      <c r="BP29" s="152">
        <v>131959</v>
      </c>
      <c r="BQ29" s="152">
        <v>136969</v>
      </c>
      <c r="BR29" s="152">
        <v>141163</v>
      </c>
      <c r="BS29" s="152">
        <v>139073</v>
      </c>
      <c r="BT29" s="152">
        <v>137209</v>
      </c>
      <c r="BU29" s="152">
        <v>139895</v>
      </c>
      <c r="BV29" s="152">
        <v>143593</v>
      </c>
      <c r="BW29" s="153">
        <v>139620</v>
      </c>
      <c r="BX29" s="171"/>
      <c r="BY29" s="171"/>
    </row>
    <row r="30" spans="1:77" ht="15.75" customHeight="1" x14ac:dyDescent="0.3">
      <c r="A30" s="188"/>
      <c r="B30" s="236" t="s">
        <v>127</v>
      </c>
      <c r="C30" s="237" t="s">
        <v>45</v>
      </c>
      <c r="D30" s="152">
        <v>38733</v>
      </c>
      <c r="E30" s="152">
        <v>48618</v>
      </c>
      <c r="F30" s="152">
        <v>35405</v>
      </c>
      <c r="G30" s="152">
        <v>49140</v>
      </c>
      <c r="H30" s="152">
        <v>34779</v>
      </c>
      <c r="I30" s="152">
        <v>41026</v>
      </c>
      <c r="J30" s="152">
        <v>31533</v>
      </c>
      <c r="K30" s="152">
        <v>48445</v>
      </c>
      <c r="L30" s="152">
        <v>37963</v>
      </c>
      <c r="M30" s="152">
        <v>46577</v>
      </c>
      <c r="N30" s="152">
        <v>36458</v>
      </c>
      <c r="O30" s="152">
        <v>54567</v>
      </c>
      <c r="P30" s="152">
        <v>39857</v>
      </c>
      <c r="Q30" s="152">
        <v>49106</v>
      </c>
      <c r="R30" s="152">
        <v>39704</v>
      </c>
      <c r="S30" s="152">
        <v>55832</v>
      </c>
      <c r="T30" s="152">
        <v>43239</v>
      </c>
      <c r="U30" s="152">
        <v>50297</v>
      </c>
      <c r="V30" s="152">
        <v>37680</v>
      </c>
      <c r="W30" s="152">
        <v>59918</v>
      </c>
      <c r="X30" s="152">
        <v>46852</v>
      </c>
      <c r="Y30" s="152">
        <v>55529</v>
      </c>
      <c r="Z30" s="152">
        <v>41911</v>
      </c>
      <c r="AA30" s="152">
        <v>61661</v>
      </c>
      <c r="AB30" s="152">
        <v>48280</v>
      </c>
      <c r="AC30" s="152">
        <v>57165</v>
      </c>
      <c r="AD30" s="152">
        <v>44215</v>
      </c>
      <c r="AE30" s="152">
        <v>64831</v>
      </c>
      <c r="AF30" s="152">
        <v>51846</v>
      </c>
      <c r="AG30" s="152">
        <v>58997</v>
      </c>
      <c r="AH30" s="152">
        <v>45590</v>
      </c>
      <c r="AI30" s="152">
        <v>66706</v>
      </c>
      <c r="AJ30" s="152">
        <v>50535</v>
      </c>
      <c r="AK30" s="152">
        <v>64866</v>
      </c>
      <c r="AL30" s="152">
        <v>48609</v>
      </c>
      <c r="AM30" s="152">
        <v>71198</v>
      </c>
      <c r="AN30" s="152">
        <v>56963</v>
      </c>
      <c r="AO30" s="152">
        <v>66284</v>
      </c>
      <c r="AP30" s="152">
        <v>52407</v>
      </c>
      <c r="AQ30" s="152">
        <v>73119</v>
      </c>
      <c r="AR30" s="152">
        <v>57907</v>
      </c>
      <c r="AS30" s="152">
        <v>67897</v>
      </c>
      <c r="AT30" s="152">
        <v>54245</v>
      </c>
      <c r="AU30" s="152">
        <v>74013</v>
      </c>
      <c r="AV30" s="152">
        <v>59311</v>
      </c>
      <c r="AW30" s="152">
        <v>70792</v>
      </c>
      <c r="AX30" s="152">
        <v>55265</v>
      </c>
      <c r="AY30" s="152">
        <v>80036</v>
      </c>
      <c r="AZ30" s="152">
        <v>63358</v>
      </c>
      <c r="BA30" s="152">
        <v>67811</v>
      </c>
      <c r="BB30" s="152">
        <v>58411</v>
      </c>
      <c r="BC30" s="152">
        <v>78910</v>
      </c>
      <c r="BD30" s="152">
        <v>59155</v>
      </c>
      <c r="BE30" s="152">
        <v>71595</v>
      </c>
      <c r="BF30" s="152">
        <v>58339</v>
      </c>
      <c r="BG30" s="152">
        <v>83882</v>
      </c>
      <c r="BH30" s="152">
        <v>70459</v>
      </c>
      <c r="BI30" s="152">
        <v>78701</v>
      </c>
      <c r="BJ30" s="243">
        <v>65062</v>
      </c>
      <c r="BK30" s="243">
        <v>91654</v>
      </c>
      <c r="BL30" s="152">
        <v>77657</v>
      </c>
      <c r="BM30" s="152">
        <v>85465</v>
      </c>
      <c r="BN30" s="152">
        <v>69009</v>
      </c>
      <c r="BO30" s="152">
        <v>96179</v>
      </c>
      <c r="BP30" s="152">
        <v>81105</v>
      </c>
      <c r="BQ30" s="152">
        <v>91737</v>
      </c>
      <c r="BR30" s="152">
        <v>69662</v>
      </c>
      <c r="BS30" s="152">
        <v>100776</v>
      </c>
      <c r="BT30" s="152">
        <v>85245</v>
      </c>
      <c r="BU30" s="152">
        <v>96454</v>
      </c>
      <c r="BV30" s="152">
        <v>75597</v>
      </c>
      <c r="BW30" s="153">
        <v>108383</v>
      </c>
      <c r="BX30" s="171"/>
      <c r="BY30" s="171"/>
    </row>
    <row r="31" spans="1:77" ht="15.75" customHeight="1" x14ac:dyDescent="0.3">
      <c r="A31" s="188"/>
      <c r="B31" s="236" t="s">
        <v>399</v>
      </c>
      <c r="C31" s="237" t="s">
        <v>15</v>
      </c>
      <c r="D31" s="152">
        <v>7731</v>
      </c>
      <c r="E31" s="152">
        <v>10525</v>
      </c>
      <c r="F31" s="152">
        <v>7583</v>
      </c>
      <c r="G31" s="152">
        <v>11508</v>
      </c>
      <c r="H31" s="152">
        <v>8136</v>
      </c>
      <c r="I31" s="152">
        <v>9297</v>
      </c>
      <c r="J31" s="152">
        <v>7881</v>
      </c>
      <c r="K31" s="152">
        <v>12153</v>
      </c>
      <c r="L31" s="152">
        <v>8706</v>
      </c>
      <c r="M31" s="152">
        <v>9543</v>
      </c>
      <c r="N31" s="152">
        <v>8903</v>
      </c>
      <c r="O31" s="152">
        <v>11993</v>
      </c>
      <c r="P31" s="152">
        <v>8376</v>
      </c>
      <c r="Q31" s="152">
        <v>9605</v>
      </c>
      <c r="R31" s="152">
        <v>9163</v>
      </c>
      <c r="S31" s="152">
        <v>12574</v>
      </c>
      <c r="T31" s="152">
        <v>8469</v>
      </c>
      <c r="U31" s="152">
        <v>9755</v>
      </c>
      <c r="V31" s="152">
        <v>8294</v>
      </c>
      <c r="W31" s="152">
        <v>11496</v>
      </c>
      <c r="X31" s="152">
        <v>8044</v>
      </c>
      <c r="Y31" s="152">
        <v>9518</v>
      </c>
      <c r="Z31" s="152">
        <v>8562</v>
      </c>
      <c r="AA31" s="152">
        <v>11405</v>
      </c>
      <c r="AB31" s="152">
        <v>9131</v>
      </c>
      <c r="AC31" s="152">
        <v>9674</v>
      </c>
      <c r="AD31" s="152">
        <v>9298</v>
      </c>
      <c r="AE31" s="152">
        <v>11289</v>
      </c>
      <c r="AF31" s="152">
        <v>9646</v>
      </c>
      <c r="AG31" s="152">
        <v>10044</v>
      </c>
      <c r="AH31" s="152">
        <v>9424</v>
      </c>
      <c r="AI31" s="152">
        <v>11830</v>
      </c>
      <c r="AJ31" s="152">
        <v>9951</v>
      </c>
      <c r="AK31" s="152">
        <v>10988</v>
      </c>
      <c r="AL31" s="152">
        <v>9909</v>
      </c>
      <c r="AM31" s="152">
        <v>12456</v>
      </c>
      <c r="AN31" s="152">
        <v>10554</v>
      </c>
      <c r="AO31" s="152">
        <v>11546</v>
      </c>
      <c r="AP31" s="152">
        <v>11032</v>
      </c>
      <c r="AQ31" s="152">
        <v>13952</v>
      </c>
      <c r="AR31" s="152">
        <v>10629</v>
      </c>
      <c r="AS31" s="152">
        <v>12255</v>
      </c>
      <c r="AT31" s="152">
        <v>10935</v>
      </c>
      <c r="AU31" s="152">
        <v>15070</v>
      </c>
      <c r="AV31" s="152">
        <v>11849</v>
      </c>
      <c r="AW31" s="152">
        <v>12315</v>
      </c>
      <c r="AX31" s="152">
        <v>11891</v>
      </c>
      <c r="AY31" s="152">
        <v>14719</v>
      </c>
      <c r="AZ31" s="152">
        <v>12376</v>
      </c>
      <c r="BA31" s="152">
        <v>11749</v>
      </c>
      <c r="BB31" s="152">
        <v>11541</v>
      </c>
      <c r="BC31" s="152">
        <v>16300</v>
      </c>
      <c r="BD31" s="152">
        <v>12695</v>
      </c>
      <c r="BE31" s="152">
        <v>15051</v>
      </c>
      <c r="BF31" s="152">
        <v>12765</v>
      </c>
      <c r="BG31" s="152">
        <v>16273</v>
      </c>
      <c r="BH31" s="152">
        <v>13477</v>
      </c>
      <c r="BI31" s="152">
        <v>15757</v>
      </c>
      <c r="BJ31" s="243">
        <v>14746</v>
      </c>
      <c r="BK31" s="243">
        <v>17319</v>
      </c>
      <c r="BL31" s="152">
        <v>13999</v>
      </c>
      <c r="BM31" s="152">
        <v>14929</v>
      </c>
      <c r="BN31" s="152">
        <v>14257</v>
      </c>
      <c r="BO31" s="152">
        <v>16387</v>
      </c>
      <c r="BP31" s="152">
        <v>14340</v>
      </c>
      <c r="BQ31" s="152">
        <v>15523</v>
      </c>
      <c r="BR31" s="152">
        <v>14157</v>
      </c>
      <c r="BS31" s="152">
        <v>17796</v>
      </c>
      <c r="BT31" s="152">
        <v>13650</v>
      </c>
      <c r="BU31" s="152">
        <v>15496</v>
      </c>
      <c r="BV31" s="152">
        <v>13563</v>
      </c>
      <c r="BW31" s="153">
        <v>15683</v>
      </c>
      <c r="BX31" s="171"/>
      <c r="BY31" s="171"/>
    </row>
    <row r="32" spans="1:77" ht="15.75" customHeight="1" x14ac:dyDescent="0.3">
      <c r="A32" s="188"/>
      <c r="B32" s="236" t="s">
        <v>128</v>
      </c>
      <c r="C32" s="237" t="s">
        <v>46</v>
      </c>
      <c r="D32" s="152">
        <v>37605</v>
      </c>
      <c r="E32" s="152">
        <v>38801</v>
      </c>
      <c r="F32" s="152">
        <v>39433</v>
      </c>
      <c r="G32" s="152">
        <v>41292</v>
      </c>
      <c r="H32" s="152">
        <v>33670</v>
      </c>
      <c r="I32" s="152">
        <v>36039</v>
      </c>
      <c r="J32" s="152">
        <v>37679</v>
      </c>
      <c r="K32" s="152">
        <v>39701</v>
      </c>
      <c r="L32" s="152">
        <v>35337</v>
      </c>
      <c r="M32" s="152">
        <v>37883</v>
      </c>
      <c r="N32" s="152">
        <v>39814</v>
      </c>
      <c r="O32" s="152">
        <v>43038</v>
      </c>
      <c r="P32" s="152">
        <v>37577</v>
      </c>
      <c r="Q32" s="152">
        <v>41171</v>
      </c>
      <c r="R32" s="152">
        <v>43077</v>
      </c>
      <c r="S32" s="152">
        <v>45692</v>
      </c>
      <c r="T32" s="152">
        <v>38048</v>
      </c>
      <c r="U32" s="152">
        <v>41840</v>
      </c>
      <c r="V32" s="152">
        <v>41222</v>
      </c>
      <c r="W32" s="152">
        <v>43208</v>
      </c>
      <c r="X32" s="152">
        <v>36730</v>
      </c>
      <c r="Y32" s="152">
        <v>40326</v>
      </c>
      <c r="Z32" s="152">
        <v>41413</v>
      </c>
      <c r="AA32" s="152">
        <v>44891</v>
      </c>
      <c r="AB32" s="152">
        <v>38555</v>
      </c>
      <c r="AC32" s="152">
        <v>41815</v>
      </c>
      <c r="AD32" s="152">
        <v>42971</v>
      </c>
      <c r="AE32" s="152">
        <v>46295</v>
      </c>
      <c r="AF32" s="152">
        <v>41729</v>
      </c>
      <c r="AG32" s="152">
        <v>44798</v>
      </c>
      <c r="AH32" s="152">
        <v>48010</v>
      </c>
      <c r="AI32" s="152">
        <v>48612</v>
      </c>
      <c r="AJ32" s="152">
        <v>42445</v>
      </c>
      <c r="AK32" s="152">
        <v>48880</v>
      </c>
      <c r="AL32" s="152">
        <v>48898</v>
      </c>
      <c r="AM32" s="152">
        <v>52333</v>
      </c>
      <c r="AN32" s="152">
        <v>45996</v>
      </c>
      <c r="AO32" s="152">
        <v>47519</v>
      </c>
      <c r="AP32" s="152">
        <v>48577</v>
      </c>
      <c r="AQ32" s="152">
        <v>53528</v>
      </c>
      <c r="AR32" s="152">
        <v>49213</v>
      </c>
      <c r="AS32" s="152">
        <v>49028</v>
      </c>
      <c r="AT32" s="152">
        <v>49793</v>
      </c>
      <c r="AU32" s="152">
        <v>52548</v>
      </c>
      <c r="AV32" s="152">
        <v>46414</v>
      </c>
      <c r="AW32" s="152">
        <v>49861</v>
      </c>
      <c r="AX32" s="152">
        <v>49979</v>
      </c>
      <c r="AY32" s="152">
        <v>53647</v>
      </c>
      <c r="AZ32" s="152">
        <v>49648</v>
      </c>
      <c r="BA32" s="152">
        <v>41380</v>
      </c>
      <c r="BB32" s="152">
        <v>42905</v>
      </c>
      <c r="BC32" s="152">
        <v>49131</v>
      </c>
      <c r="BD32" s="152">
        <v>42591</v>
      </c>
      <c r="BE32" s="152">
        <v>47880</v>
      </c>
      <c r="BF32" s="152">
        <v>48366</v>
      </c>
      <c r="BG32" s="152">
        <v>57359</v>
      </c>
      <c r="BH32" s="152">
        <v>46705</v>
      </c>
      <c r="BI32" s="152">
        <v>54896</v>
      </c>
      <c r="BJ32" s="243">
        <v>53707</v>
      </c>
      <c r="BK32" s="243">
        <v>62548</v>
      </c>
      <c r="BL32" s="152">
        <v>54547</v>
      </c>
      <c r="BM32" s="152">
        <v>59552</v>
      </c>
      <c r="BN32" s="152">
        <v>57699</v>
      </c>
      <c r="BO32" s="152">
        <v>60250</v>
      </c>
      <c r="BP32" s="152">
        <v>56567</v>
      </c>
      <c r="BQ32" s="152">
        <v>56691</v>
      </c>
      <c r="BR32" s="152">
        <v>53656</v>
      </c>
      <c r="BS32" s="152">
        <v>55794</v>
      </c>
      <c r="BT32" s="152">
        <v>54809</v>
      </c>
      <c r="BU32" s="152">
        <v>58193</v>
      </c>
      <c r="BV32" s="152">
        <v>52003</v>
      </c>
      <c r="BW32" s="153">
        <v>56242</v>
      </c>
      <c r="BX32" s="171"/>
      <c r="BY32" s="171"/>
    </row>
    <row r="33" spans="1:77" ht="15.75" customHeight="1" x14ac:dyDescent="0.3">
      <c r="A33" s="188"/>
      <c r="B33" s="236" t="s">
        <v>129</v>
      </c>
      <c r="C33" s="237" t="s">
        <v>16</v>
      </c>
      <c r="D33" s="152">
        <v>10336</v>
      </c>
      <c r="E33" s="152">
        <v>10226</v>
      </c>
      <c r="F33" s="152">
        <v>9641</v>
      </c>
      <c r="G33" s="152">
        <v>10848</v>
      </c>
      <c r="H33" s="152">
        <v>10562</v>
      </c>
      <c r="I33" s="152">
        <v>11321</v>
      </c>
      <c r="J33" s="152">
        <v>10464</v>
      </c>
      <c r="K33" s="152">
        <v>11749</v>
      </c>
      <c r="L33" s="152">
        <v>10623</v>
      </c>
      <c r="M33" s="152">
        <v>11186</v>
      </c>
      <c r="N33" s="152">
        <v>10524</v>
      </c>
      <c r="O33" s="152">
        <v>12439</v>
      </c>
      <c r="P33" s="152">
        <v>11733</v>
      </c>
      <c r="Q33" s="152">
        <v>12540</v>
      </c>
      <c r="R33" s="152">
        <v>11640</v>
      </c>
      <c r="S33" s="152">
        <v>12765</v>
      </c>
      <c r="T33" s="152">
        <v>11945</v>
      </c>
      <c r="U33" s="152">
        <v>12331</v>
      </c>
      <c r="V33" s="152">
        <v>11154</v>
      </c>
      <c r="W33" s="152">
        <v>12234</v>
      </c>
      <c r="X33" s="152">
        <v>12205</v>
      </c>
      <c r="Y33" s="152">
        <v>13397</v>
      </c>
      <c r="Z33" s="152">
        <v>11399</v>
      </c>
      <c r="AA33" s="152">
        <v>12805</v>
      </c>
      <c r="AB33" s="152">
        <v>12515</v>
      </c>
      <c r="AC33" s="152">
        <v>12604</v>
      </c>
      <c r="AD33" s="152">
        <v>11421</v>
      </c>
      <c r="AE33" s="152">
        <v>12944</v>
      </c>
      <c r="AF33" s="152">
        <v>12893</v>
      </c>
      <c r="AG33" s="152">
        <v>13067</v>
      </c>
      <c r="AH33" s="152">
        <v>12243</v>
      </c>
      <c r="AI33" s="152">
        <v>13402</v>
      </c>
      <c r="AJ33" s="152">
        <v>12518</v>
      </c>
      <c r="AK33" s="152">
        <v>13806</v>
      </c>
      <c r="AL33" s="152">
        <v>12496</v>
      </c>
      <c r="AM33" s="152">
        <v>13554</v>
      </c>
      <c r="AN33" s="152">
        <v>13604</v>
      </c>
      <c r="AO33" s="152">
        <v>13314</v>
      </c>
      <c r="AP33" s="152">
        <v>12310</v>
      </c>
      <c r="AQ33" s="152">
        <v>13917</v>
      </c>
      <c r="AR33" s="152">
        <v>13426</v>
      </c>
      <c r="AS33" s="152">
        <v>13885</v>
      </c>
      <c r="AT33" s="152">
        <v>12521</v>
      </c>
      <c r="AU33" s="152">
        <v>13577</v>
      </c>
      <c r="AV33" s="152">
        <v>13516</v>
      </c>
      <c r="AW33" s="152">
        <v>14505</v>
      </c>
      <c r="AX33" s="152">
        <v>12563</v>
      </c>
      <c r="AY33" s="152">
        <v>14276</v>
      </c>
      <c r="AZ33" s="152">
        <v>13809</v>
      </c>
      <c r="BA33" s="152">
        <v>14116</v>
      </c>
      <c r="BB33" s="152">
        <v>12937</v>
      </c>
      <c r="BC33" s="152">
        <v>13996</v>
      </c>
      <c r="BD33" s="152">
        <v>14250</v>
      </c>
      <c r="BE33" s="152">
        <v>14884</v>
      </c>
      <c r="BF33" s="152">
        <v>13597</v>
      </c>
      <c r="BG33" s="152">
        <v>15480</v>
      </c>
      <c r="BH33" s="152">
        <v>15659</v>
      </c>
      <c r="BI33" s="152">
        <v>16263</v>
      </c>
      <c r="BJ33" s="243">
        <v>13390</v>
      </c>
      <c r="BK33" s="243">
        <v>15233</v>
      </c>
      <c r="BL33" s="152">
        <v>14374</v>
      </c>
      <c r="BM33" s="152">
        <v>15343</v>
      </c>
      <c r="BN33" s="152">
        <v>12993</v>
      </c>
      <c r="BO33" s="152">
        <v>15336</v>
      </c>
      <c r="BP33" s="152">
        <v>15945</v>
      </c>
      <c r="BQ33" s="152">
        <v>15009</v>
      </c>
      <c r="BR33" s="152">
        <v>14155</v>
      </c>
      <c r="BS33" s="152">
        <v>15402</v>
      </c>
      <c r="BT33" s="152">
        <v>14028</v>
      </c>
      <c r="BU33" s="152">
        <v>15294</v>
      </c>
      <c r="BV33" s="152">
        <v>14207</v>
      </c>
      <c r="BW33" s="153">
        <v>17001</v>
      </c>
      <c r="BX33" s="171"/>
      <c r="BY33" s="171"/>
    </row>
    <row r="34" spans="1:77" ht="15.75" customHeight="1" x14ac:dyDescent="0.3">
      <c r="A34" s="188"/>
      <c r="B34" s="236" t="s">
        <v>130</v>
      </c>
      <c r="C34" s="237" t="s">
        <v>17</v>
      </c>
      <c r="D34" s="152">
        <v>14078</v>
      </c>
      <c r="E34" s="152">
        <v>15168</v>
      </c>
      <c r="F34" s="152">
        <v>12306</v>
      </c>
      <c r="G34" s="152">
        <v>15734</v>
      </c>
      <c r="H34" s="152">
        <v>15418</v>
      </c>
      <c r="I34" s="152">
        <v>17135</v>
      </c>
      <c r="J34" s="152">
        <v>13021</v>
      </c>
      <c r="K34" s="152">
        <v>17014</v>
      </c>
      <c r="L34" s="152">
        <v>15092</v>
      </c>
      <c r="M34" s="152">
        <v>17413</v>
      </c>
      <c r="N34" s="152">
        <v>13824</v>
      </c>
      <c r="O34" s="152">
        <v>17911</v>
      </c>
      <c r="P34" s="152">
        <v>16366</v>
      </c>
      <c r="Q34" s="152">
        <v>17381</v>
      </c>
      <c r="R34" s="152">
        <v>13826</v>
      </c>
      <c r="S34" s="152">
        <v>17180</v>
      </c>
      <c r="T34" s="152">
        <v>14820</v>
      </c>
      <c r="U34" s="152">
        <v>15170</v>
      </c>
      <c r="V34" s="152">
        <v>12292</v>
      </c>
      <c r="W34" s="152">
        <v>14436</v>
      </c>
      <c r="X34" s="152">
        <v>13299</v>
      </c>
      <c r="Y34" s="152">
        <v>14752</v>
      </c>
      <c r="Z34" s="152">
        <v>12394</v>
      </c>
      <c r="AA34" s="152">
        <v>15101</v>
      </c>
      <c r="AB34" s="152">
        <v>14479</v>
      </c>
      <c r="AC34" s="152">
        <v>15043</v>
      </c>
      <c r="AD34" s="152">
        <v>12818</v>
      </c>
      <c r="AE34" s="152">
        <v>15545</v>
      </c>
      <c r="AF34" s="152">
        <v>15657</v>
      </c>
      <c r="AG34" s="152">
        <v>15309</v>
      </c>
      <c r="AH34" s="152">
        <v>13004</v>
      </c>
      <c r="AI34" s="152">
        <v>15649</v>
      </c>
      <c r="AJ34" s="152">
        <v>15489</v>
      </c>
      <c r="AK34" s="152">
        <v>17505</v>
      </c>
      <c r="AL34" s="152">
        <v>14635</v>
      </c>
      <c r="AM34" s="152">
        <v>17981</v>
      </c>
      <c r="AN34" s="152">
        <v>17139</v>
      </c>
      <c r="AO34" s="152">
        <v>17860</v>
      </c>
      <c r="AP34" s="152">
        <v>15086</v>
      </c>
      <c r="AQ34" s="152">
        <v>18708</v>
      </c>
      <c r="AR34" s="152">
        <v>17590</v>
      </c>
      <c r="AS34" s="152">
        <v>18632</v>
      </c>
      <c r="AT34" s="152">
        <v>15171</v>
      </c>
      <c r="AU34" s="152">
        <v>18858</v>
      </c>
      <c r="AV34" s="152">
        <v>17717</v>
      </c>
      <c r="AW34" s="152">
        <v>19015</v>
      </c>
      <c r="AX34" s="152">
        <v>15816</v>
      </c>
      <c r="AY34" s="152">
        <v>18903</v>
      </c>
      <c r="AZ34" s="152">
        <v>18210</v>
      </c>
      <c r="BA34" s="152">
        <v>16709</v>
      </c>
      <c r="BB34" s="152">
        <v>15537</v>
      </c>
      <c r="BC34" s="152">
        <v>19147</v>
      </c>
      <c r="BD34" s="152">
        <v>19104</v>
      </c>
      <c r="BE34" s="152">
        <v>21781</v>
      </c>
      <c r="BF34" s="152">
        <v>17452</v>
      </c>
      <c r="BG34" s="152">
        <v>22051</v>
      </c>
      <c r="BH34" s="152">
        <v>20490</v>
      </c>
      <c r="BI34" s="152">
        <v>19452</v>
      </c>
      <c r="BJ34" s="243">
        <v>16383</v>
      </c>
      <c r="BK34" s="243">
        <v>20663</v>
      </c>
      <c r="BL34" s="152">
        <v>20064</v>
      </c>
      <c r="BM34" s="152">
        <v>19979</v>
      </c>
      <c r="BN34" s="152">
        <v>16556</v>
      </c>
      <c r="BO34" s="152">
        <v>19478</v>
      </c>
      <c r="BP34" s="152">
        <v>19153</v>
      </c>
      <c r="BQ34" s="152">
        <v>20092</v>
      </c>
      <c r="BR34" s="152">
        <v>16911</v>
      </c>
      <c r="BS34" s="152">
        <v>19899</v>
      </c>
      <c r="BT34" s="152">
        <v>19551</v>
      </c>
      <c r="BU34" s="152">
        <v>19709</v>
      </c>
      <c r="BV34" s="152">
        <v>16226</v>
      </c>
      <c r="BW34" s="153">
        <v>19929</v>
      </c>
      <c r="BX34" s="171"/>
      <c r="BY34" s="171"/>
    </row>
    <row r="35" spans="1:77" ht="15.75" customHeight="1" x14ac:dyDescent="0.3">
      <c r="A35" s="188"/>
      <c r="B35" s="236" t="s">
        <v>131</v>
      </c>
      <c r="C35" s="237" t="s">
        <v>18</v>
      </c>
      <c r="D35" s="152">
        <v>10825</v>
      </c>
      <c r="E35" s="152">
        <v>11270</v>
      </c>
      <c r="F35" s="152">
        <v>11426</v>
      </c>
      <c r="G35" s="152">
        <v>11864</v>
      </c>
      <c r="H35" s="152">
        <v>11759</v>
      </c>
      <c r="I35" s="152">
        <v>12615</v>
      </c>
      <c r="J35" s="152">
        <v>12291</v>
      </c>
      <c r="K35" s="152">
        <v>13135</v>
      </c>
      <c r="L35" s="152">
        <v>13623</v>
      </c>
      <c r="M35" s="152">
        <v>14026</v>
      </c>
      <c r="N35" s="152">
        <v>14341</v>
      </c>
      <c r="O35" s="152">
        <v>14937</v>
      </c>
      <c r="P35" s="152">
        <v>14158</v>
      </c>
      <c r="Q35" s="152">
        <v>15691</v>
      </c>
      <c r="R35" s="152">
        <v>15969</v>
      </c>
      <c r="S35" s="152">
        <v>16058</v>
      </c>
      <c r="T35" s="152">
        <v>15615</v>
      </c>
      <c r="U35" s="152">
        <v>16535</v>
      </c>
      <c r="V35" s="152">
        <v>16182</v>
      </c>
      <c r="W35" s="152">
        <v>16172</v>
      </c>
      <c r="X35" s="152">
        <v>16194</v>
      </c>
      <c r="Y35" s="152">
        <v>17557</v>
      </c>
      <c r="Z35" s="152">
        <v>17800</v>
      </c>
      <c r="AA35" s="152">
        <v>17673</v>
      </c>
      <c r="AB35" s="152">
        <v>17237</v>
      </c>
      <c r="AC35" s="152">
        <v>18030</v>
      </c>
      <c r="AD35" s="152">
        <v>18917</v>
      </c>
      <c r="AE35" s="152">
        <v>18729</v>
      </c>
      <c r="AF35" s="152">
        <v>18435</v>
      </c>
      <c r="AG35" s="152">
        <v>19645</v>
      </c>
      <c r="AH35" s="152">
        <v>19894</v>
      </c>
      <c r="AI35" s="152">
        <v>20371</v>
      </c>
      <c r="AJ35" s="152">
        <v>20621</v>
      </c>
      <c r="AK35" s="152">
        <v>23028</v>
      </c>
      <c r="AL35" s="152">
        <v>22785</v>
      </c>
      <c r="AM35" s="152">
        <v>21286</v>
      </c>
      <c r="AN35" s="152">
        <v>20381</v>
      </c>
      <c r="AO35" s="152">
        <v>20445</v>
      </c>
      <c r="AP35" s="152">
        <v>20326</v>
      </c>
      <c r="AQ35" s="152">
        <v>19837</v>
      </c>
      <c r="AR35" s="152">
        <v>18687</v>
      </c>
      <c r="AS35" s="152">
        <v>19986</v>
      </c>
      <c r="AT35" s="152">
        <v>19719</v>
      </c>
      <c r="AU35" s="152">
        <v>19161</v>
      </c>
      <c r="AV35" s="152">
        <v>18047</v>
      </c>
      <c r="AW35" s="152">
        <v>18647</v>
      </c>
      <c r="AX35" s="152">
        <v>18691</v>
      </c>
      <c r="AY35" s="152">
        <v>18495</v>
      </c>
      <c r="AZ35" s="152">
        <v>17803</v>
      </c>
      <c r="BA35" s="152">
        <v>17909</v>
      </c>
      <c r="BB35" s="152">
        <v>17990</v>
      </c>
      <c r="BC35" s="152">
        <v>18032</v>
      </c>
      <c r="BD35" s="152">
        <v>17347</v>
      </c>
      <c r="BE35" s="152">
        <v>18245</v>
      </c>
      <c r="BF35" s="152">
        <v>18458</v>
      </c>
      <c r="BG35" s="152">
        <v>18789</v>
      </c>
      <c r="BH35" s="152">
        <v>17256</v>
      </c>
      <c r="BI35" s="152">
        <v>17657</v>
      </c>
      <c r="BJ35" s="243">
        <v>17464</v>
      </c>
      <c r="BK35" s="243">
        <v>17319</v>
      </c>
      <c r="BL35" s="152">
        <v>16810</v>
      </c>
      <c r="BM35" s="152">
        <v>17079</v>
      </c>
      <c r="BN35" s="152">
        <v>17033</v>
      </c>
      <c r="BO35" s="152">
        <v>17134</v>
      </c>
      <c r="BP35" s="152">
        <v>17453</v>
      </c>
      <c r="BQ35" s="152">
        <v>17411</v>
      </c>
      <c r="BR35" s="152">
        <v>17598</v>
      </c>
      <c r="BS35" s="152">
        <v>17803</v>
      </c>
      <c r="BT35" s="152">
        <v>17190</v>
      </c>
      <c r="BU35" s="152">
        <v>18123</v>
      </c>
      <c r="BV35" s="152">
        <v>17762</v>
      </c>
      <c r="BW35" s="153">
        <v>17856</v>
      </c>
      <c r="BX35" s="171"/>
      <c r="BY35" s="171"/>
    </row>
    <row r="36" spans="1:77" ht="15.75" customHeight="1" x14ac:dyDescent="0.3">
      <c r="A36" s="188"/>
      <c r="B36" s="236" t="s">
        <v>132</v>
      </c>
      <c r="C36" s="237" t="s">
        <v>19</v>
      </c>
      <c r="D36" s="152">
        <v>7365</v>
      </c>
      <c r="E36" s="152">
        <v>8361</v>
      </c>
      <c r="F36" s="152">
        <v>9804</v>
      </c>
      <c r="G36" s="152">
        <v>10987</v>
      </c>
      <c r="H36" s="152">
        <v>7900</v>
      </c>
      <c r="I36" s="152">
        <v>8648</v>
      </c>
      <c r="J36" s="152">
        <v>8776</v>
      </c>
      <c r="K36" s="152">
        <v>9604</v>
      </c>
      <c r="L36" s="152">
        <v>9588</v>
      </c>
      <c r="M36" s="152">
        <v>8793</v>
      </c>
      <c r="N36" s="152">
        <v>8731</v>
      </c>
      <c r="O36" s="152">
        <v>8784</v>
      </c>
      <c r="P36" s="152">
        <v>9540</v>
      </c>
      <c r="Q36" s="152">
        <v>9361</v>
      </c>
      <c r="R36" s="152">
        <v>9065</v>
      </c>
      <c r="S36" s="152">
        <v>9169</v>
      </c>
      <c r="T36" s="152">
        <v>9141</v>
      </c>
      <c r="U36" s="152">
        <v>9207</v>
      </c>
      <c r="V36" s="152">
        <v>8650</v>
      </c>
      <c r="W36" s="152">
        <v>8875</v>
      </c>
      <c r="X36" s="152">
        <v>9337</v>
      </c>
      <c r="Y36" s="152">
        <v>9678</v>
      </c>
      <c r="Z36" s="152">
        <v>9226</v>
      </c>
      <c r="AA36" s="152">
        <v>9342</v>
      </c>
      <c r="AB36" s="152">
        <v>9552</v>
      </c>
      <c r="AC36" s="152">
        <v>8890</v>
      </c>
      <c r="AD36" s="152">
        <v>8731</v>
      </c>
      <c r="AE36" s="152">
        <v>8691</v>
      </c>
      <c r="AF36" s="152">
        <v>9333</v>
      </c>
      <c r="AG36" s="152">
        <v>9127</v>
      </c>
      <c r="AH36" s="152">
        <v>9385</v>
      </c>
      <c r="AI36" s="152">
        <v>9601</v>
      </c>
      <c r="AJ36" s="152">
        <v>9696</v>
      </c>
      <c r="AK36" s="152">
        <v>8970</v>
      </c>
      <c r="AL36" s="152">
        <v>9290</v>
      </c>
      <c r="AM36" s="152">
        <v>10337</v>
      </c>
      <c r="AN36" s="152">
        <v>10594</v>
      </c>
      <c r="AO36" s="152">
        <v>9154</v>
      </c>
      <c r="AP36" s="152">
        <v>9988</v>
      </c>
      <c r="AQ36" s="152">
        <v>9987</v>
      </c>
      <c r="AR36" s="152">
        <v>10185</v>
      </c>
      <c r="AS36" s="152">
        <v>8968</v>
      </c>
      <c r="AT36" s="152">
        <v>9570</v>
      </c>
      <c r="AU36" s="152">
        <v>10607</v>
      </c>
      <c r="AV36" s="152">
        <v>11550</v>
      </c>
      <c r="AW36" s="152">
        <v>10877</v>
      </c>
      <c r="AX36" s="152">
        <v>10707</v>
      </c>
      <c r="AY36" s="152">
        <v>11410</v>
      </c>
      <c r="AZ36" s="152">
        <v>11433</v>
      </c>
      <c r="BA36" s="152">
        <v>7390</v>
      </c>
      <c r="BB36" s="152">
        <v>8454</v>
      </c>
      <c r="BC36" s="152">
        <v>9116</v>
      </c>
      <c r="BD36" s="152">
        <v>8604</v>
      </c>
      <c r="BE36" s="152">
        <v>8414</v>
      </c>
      <c r="BF36" s="152">
        <v>9167</v>
      </c>
      <c r="BG36" s="152">
        <v>10196</v>
      </c>
      <c r="BH36" s="152">
        <v>10459</v>
      </c>
      <c r="BI36" s="152">
        <v>10286</v>
      </c>
      <c r="BJ36" s="243">
        <v>11476</v>
      </c>
      <c r="BK36" s="243">
        <v>12045</v>
      </c>
      <c r="BL36" s="152">
        <v>11562</v>
      </c>
      <c r="BM36" s="152">
        <v>10630</v>
      </c>
      <c r="BN36" s="152">
        <v>11291</v>
      </c>
      <c r="BO36" s="152">
        <v>11629</v>
      </c>
      <c r="BP36" s="152">
        <v>12271</v>
      </c>
      <c r="BQ36" s="152">
        <v>10004</v>
      </c>
      <c r="BR36" s="152">
        <v>10209</v>
      </c>
      <c r="BS36" s="152">
        <v>11582</v>
      </c>
      <c r="BT36" s="152">
        <v>12204</v>
      </c>
      <c r="BU36" s="152">
        <v>10749</v>
      </c>
      <c r="BV36" s="152">
        <v>10742</v>
      </c>
      <c r="BW36" s="153">
        <v>11757</v>
      </c>
      <c r="BX36" s="171"/>
      <c r="BY36" s="171"/>
    </row>
    <row r="37" spans="1:77" ht="15.75" customHeight="1" x14ac:dyDescent="0.3">
      <c r="A37" s="188"/>
      <c r="B37" s="236" t="s">
        <v>133</v>
      </c>
      <c r="C37" s="237" t="s">
        <v>20</v>
      </c>
      <c r="D37" s="152">
        <v>10033</v>
      </c>
      <c r="E37" s="152">
        <v>9646</v>
      </c>
      <c r="F37" s="152">
        <v>9516</v>
      </c>
      <c r="G37" s="152">
        <v>11041</v>
      </c>
      <c r="H37" s="152">
        <v>9772</v>
      </c>
      <c r="I37" s="152">
        <v>9525</v>
      </c>
      <c r="J37" s="152">
        <v>8773</v>
      </c>
      <c r="K37" s="152">
        <v>10903</v>
      </c>
      <c r="L37" s="152">
        <v>9542</v>
      </c>
      <c r="M37" s="152">
        <v>10185</v>
      </c>
      <c r="N37" s="152">
        <v>9642</v>
      </c>
      <c r="O37" s="152">
        <v>11549</v>
      </c>
      <c r="P37" s="152">
        <v>10009</v>
      </c>
      <c r="Q37" s="152">
        <v>10493</v>
      </c>
      <c r="R37" s="152">
        <v>10346</v>
      </c>
      <c r="S37" s="152">
        <v>11410</v>
      </c>
      <c r="T37" s="152">
        <v>9330</v>
      </c>
      <c r="U37" s="152">
        <v>10681</v>
      </c>
      <c r="V37" s="152">
        <v>9399</v>
      </c>
      <c r="W37" s="152">
        <v>11452</v>
      </c>
      <c r="X37" s="152">
        <v>9051</v>
      </c>
      <c r="Y37" s="152">
        <v>10533</v>
      </c>
      <c r="Z37" s="152">
        <v>9555</v>
      </c>
      <c r="AA37" s="152">
        <v>11199</v>
      </c>
      <c r="AB37" s="152">
        <v>9543</v>
      </c>
      <c r="AC37" s="152">
        <v>10786</v>
      </c>
      <c r="AD37" s="152">
        <v>9575</v>
      </c>
      <c r="AE37" s="152">
        <v>11551</v>
      </c>
      <c r="AF37" s="152">
        <v>9554</v>
      </c>
      <c r="AG37" s="152">
        <v>11320</v>
      </c>
      <c r="AH37" s="152">
        <v>9569</v>
      </c>
      <c r="AI37" s="152">
        <v>11824</v>
      </c>
      <c r="AJ37" s="152">
        <v>10917</v>
      </c>
      <c r="AK37" s="152">
        <v>11625</v>
      </c>
      <c r="AL37" s="152">
        <v>10291</v>
      </c>
      <c r="AM37" s="152">
        <v>11917</v>
      </c>
      <c r="AN37" s="152">
        <v>11228</v>
      </c>
      <c r="AO37" s="152">
        <v>11369</v>
      </c>
      <c r="AP37" s="152">
        <v>10383</v>
      </c>
      <c r="AQ37" s="152">
        <v>13070</v>
      </c>
      <c r="AR37" s="152">
        <v>11825</v>
      </c>
      <c r="AS37" s="152">
        <v>12341</v>
      </c>
      <c r="AT37" s="152">
        <v>10329</v>
      </c>
      <c r="AU37" s="152">
        <v>12208</v>
      </c>
      <c r="AV37" s="152">
        <v>11547</v>
      </c>
      <c r="AW37" s="152">
        <v>11952</v>
      </c>
      <c r="AX37" s="152">
        <v>10279</v>
      </c>
      <c r="AY37" s="152">
        <v>11936</v>
      </c>
      <c r="AZ37" s="152">
        <v>11047</v>
      </c>
      <c r="BA37" s="152">
        <v>11369</v>
      </c>
      <c r="BB37" s="152">
        <v>9758</v>
      </c>
      <c r="BC37" s="152">
        <v>10506</v>
      </c>
      <c r="BD37" s="152">
        <v>10311</v>
      </c>
      <c r="BE37" s="152">
        <v>11289</v>
      </c>
      <c r="BF37" s="152">
        <v>10269</v>
      </c>
      <c r="BG37" s="152">
        <v>13210</v>
      </c>
      <c r="BH37" s="152">
        <v>11603</v>
      </c>
      <c r="BI37" s="152">
        <v>11837</v>
      </c>
      <c r="BJ37" s="243">
        <v>10140</v>
      </c>
      <c r="BK37" s="243">
        <v>12221</v>
      </c>
      <c r="BL37" s="152">
        <v>12655</v>
      </c>
      <c r="BM37" s="152">
        <v>13011</v>
      </c>
      <c r="BN37" s="152">
        <v>10749</v>
      </c>
      <c r="BO37" s="152">
        <v>13224</v>
      </c>
      <c r="BP37" s="152">
        <v>12365</v>
      </c>
      <c r="BQ37" s="152">
        <v>13265</v>
      </c>
      <c r="BR37" s="152">
        <v>11026</v>
      </c>
      <c r="BS37" s="152">
        <v>12880</v>
      </c>
      <c r="BT37" s="152">
        <v>12033</v>
      </c>
      <c r="BU37" s="152">
        <v>12404</v>
      </c>
      <c r="BV37" s="152">
        <v>10512</v>
      </c>
      <c r="BW37" s="153">
        <v>12397</v>
      </c>
      <c r="BX37" s="171"/>
      <c r="BY37" s="171"/>
    </row>
    <row r="38" spans="1:77" ht="15.75" customHeight="1" x14ac:dyDescent="0.3">
      <c r="A38" s="188"/>
      <c r="B38" s="236" t="s">
        <v>134</v>
      </c>
      <c r="C38" s="237" t="s">
        <v>50</v>
      </c>
      <c r="D38" s="152">
        <v>14717</v>
      </c>
      <c r="E38" s="152">
        <v>17684</v>
      </c>
      <c r="F38" s="152">
        <v>14742</v>
      </c>
      <c r="G38" s="152">
        <v>16720</v>
      </c>
      <c r="H38" s="152">
        <v>14449</v>
      </c>
      <c r="I38" s="152">
        <v>17555</v>
      </c>
      <c r="J38" s="152">
        <v>14406</v>
      </c>
      <c r="K38" s="152">
        <v>16154</v>
      </c>
      <c r="L38" s="152">
        <v>14378</v>
      </c>
      <c r="M38" s="152">
        <v>17559</v>
      </c>
      <c r="N38" s="152">
        <v>14555</v>
      </c>
      <c r="O38" s="152">
        <v>15898</v>
      </c>
      <c r="P38" s="152">
        <v>14482</v>
      </c>
      <c r="Q38" s="152">
        <v>17660</v>
      </c>
      <c r="R38" s="152">
        <v>14704</v>
      </c>
      <c r="S38" s="152">
        <v>16334</v>
      </c>
      <c r="T38" s="152">
        <v>14683</v>
      </c>
      <c r="U38" s="152">
        <v>17794</v>
      </c>
      <c r="V38" s="152">
        <v>14950</v>
      </c>
      <c r="W38" s="152">
        <v>16301</v>
      </c>
      <c r="X38" s="152">
        <v>14760</v>
      </c>
      <c r="Y38" s="152">
        <v>17448</v>
      </c>
      <c r="Z38" s="152">
        <v>15097</v>
      </c>
      <c r="AA38" s="152">
        <v>16354</v>
      </c>
      <c r="AB38" s="152">
        <v>15191</v>
      </c>
      <c r="AC38" s="152">
        <v>17558</v>
      </c>
      <c r="AD38" s="152">
        <v>15568</v>
      </c>
      <c r="AE38" s="152">
        <v>16848</v>
      </c>
      <c r="AF38" s="152">
        <v>15333</v>
      </c>
      <c r="AG38" s="152">
        <v>17681</v>
      </c>
      <c r="AH38" s="152">
        <v>15683</v>
      </c>
      <c r="AI38" s="152">
        <v>16971</v>
      </c>
      <c r="AJ38" s="152">
        <v>15291</v>
      </c>
      <c r="AK38" s="152">
        <v>17662</v>
      </c>
      <c r="AL38" s="152">
        <v>15809</v>
      </c>
      <c r="AM38" s="152">
        <v>17129</v>
      </c>
      <c r="AN38" s="152">
        <v>15820</v>
      </c>
      <c r="AO38" s="152">
        <v>17979</v>
      </c>
      <c r="AP38" s="152">
        <v>16248</v>
      </c>
      <c r="AQ38" s="152">
        <v>17645</v>
      </c>
      <c r="AR38" s="152">
        <v>15807</v>
      </c>
      <c r="AS38" s="152">
        <v>18032</v>
      </c>
      <c r="AT38" s="152">
        <v>16495</v>
      </c>
      <c r="AU38" s="152">
        <v>17384</v>
      </c>
      <c r="AV38" s="152">
        <v>16073</v>
      </c>
      <c r="AW38" s="152">
        <v>18192</v>
      </c>
      <c r="AX38" s="152">
        <v>16424</v>
      </c>
      <c r="AY38" s="152">
        <v>17487</v>
      </c>
      <c r="AZ38" s="152">
        <v>15866</v>
      </c>
      <c r="BA38" s="152">
        <v>16546</v>
      </c>
      <c r="BB38" s="152">
        <v>15622</v>
      </c>
      <c r="BC38" s="152">
        <v>16731</v>
      </c>
      <c r="BD38" s="152">
        <v>15410</v>
      </c>
      <c r="BE38" s="152">
        <v>17511</v>
      </c>
      <c r="BF38" s="152">
        <v>16209</v>
      </c>
      <c r="BG38" s="152">
        <v>17382</v>
      </c>
      <c r="BH38" s="152">
        <v>15968</v>
      </c>
      <c r="BI38" s="152">
        <v>18453</v>
      </c>
      <c r="BJ38" s="243">
        <v>16990</v>
      </c>
      <c r="BK38" s="243">
        <v>18001</v>
      </c>
      <c r="BL38" s="152">
        <v>16080</v>
      </c>
      <c r="BM38" s="152">
        <v>18944</v>
      </c>
      <c r="BN38" s="152">
        <v>16823</v>
      </c>
      <c r="BO38" s="152">
        <v>18563</v>
      </c>
      <c r="BP38" s="152">
        <v>16896</v>
      </c>
      <c r="BQ38" s="152">
        <v>18923</v>
      </c>
      <c r="BR38" s="152">
        <v>16647</v>
      </c>
      <c r="BS38" s="152">
        <v>18630</v>
      </c>
      <c r="BT38" s="152">
        <v>17034</v>
      </c>
      <c r="BU38" s="152">
        <v>19855</v>
      </c>
      <c r="BV38" s="152">
        <v>17613</v>
      </c>
      <c r="BW38" s="153">
        <v>18401</v>
      </c>
      <c r="BX38" s="171"/>
      <c r="BY38" s="171"/>
    </row>
    <row r="39" spans="1:77" ht="15.75" customHeight="1" x14ac:dyDescent="0.3">
      <c r="A39" s="188"/>
      <c r="B39" s="236" t="s">
        <v>135</v>
      </c>
      <c r="C39" s="237" t="s">
        <v>47</v>
      </c>
      <c r="D39" s="152">
        <v>72292</v>
      </c>
      <c r="E39" s="152">
        <v>75327</v>
      </c>
      <c r="F39" s="152">
        <v>61887</v>
      </c>
      <c r="G39" s="152">
        <v>69386</v>
      </c>
      <c r="H39" s="152">
        <v>74068</v>
      </c>
      <c r="I39" s="152">
        <v>75567</v>
      </c>
      <c r="J39" s="152">
        <v>63789</v>
      </c>
      <c r="K39" s="152">
        <v>71324</v>
      </c>
      <c r="L39" s="152">
        <v>77248</v>
      </c>
      <c r="M39" s="152">
        <v>78291</v>
      </c>
      <c r="N39" s="152">
        <v>66114</v>
      </c>
      <c r="O39" s="152">
        <v>73990</v>
      </c>
      <c r="P39" s="152">
        <v>76913</v>
      </c>
      <c r="Q39" s="152">
        <v>77954</v>
      </c>
      <c r="R39" s="152">
        <v>65378</v>
      </c>
      <c r="S39" s="152">
        <v>73777</v>
      </c>
      <c r="T39" s="152">
        <v>79419</v>
      </c>
      <c r="U39" s="152">
        <v>80116</v>
      </c>
      <c r="V39" s="152">
        <v>66983</v>
      </c>
      <c r="W39" s="152">
        <v>75288</v>
      </c>
      <c r="X39" s="152">
        <v>79596</v>
      </c>
      <c r="Y39" s="152">
        <v>82407</v>
      </c>
      <c r="Z39" s="152">
        <v>68553</v>
      </c>
      <c r="AA39" s="152">
        <v>77037</v>
      </c>
      <c r="AB39" s="152">
        <v>80121</v>
      </c>
      <c r="AC39" s="152">
        <v>82320</v>
      </c>
      <c r="AD39" s="152">
        <v>69414</v>
      </c>
      <c r="AE39" s="152">
        <v>77686</v>
      </c>
      <c r="AF39" s="152">
        <v>80838</v>
      </c>
      <c r="AG39" s="152">
        <v>83551</v>
      </c>
      <c r="AH39" s="152">
        <v>69911</v>
      </c>
      <c r="AI39" s="152">
        <v>79140</v>
      </c>
      <c r="AJ39" s="152">
        <v>82679</v>
      </c>
      <c r="AK39" s="152">
        <v>86306</v>
      </c>
      <c r="AL39" s="152">
        <v>71193</v>
      </c>
      <c r="AM39" s="152">
        <v>79422</v>
      </c>
      <c r="AN39" s="152">
        <v>83851</v>
      </c>
      <c r="AO39" s="152">
        <v>85370</v>
      </c>
      <c r="AP39" s="152">
        <v>72378</v>
      </c>
      <c r="AQ39" s="152">
        <v>81438</v>
      </c>
      <c r="AR39" s="152">
        <v>84294</v>
      </c>
      <c r="AS39" s="152">
        <v>87320</v>
      </c>
      <c r="AT39" s="152">
        <v>72397</v>
      </c>
      <c r="AU39" s="152">
        <v>83167</v>
      </c>
      <c r="AV39" s="152">
        <v>84793</v>
      </c>
      <c r="AW39" s="152">
        <v>87021</v>
      </c>
      <c r="AX39" s="152">
        <v>72728</v>
      </c>
      <c r="AY39" s="152">
        <v>82405</v>
      </c>
      <c r="AZ39" s="152">
        <v>84869</v>
      </c>
      <c r="BA39" s="152">
        <v>89421</v>
      </c>
      <c r="BB39" s="152">
        <v>74241</v>
      </c>
      <c r="BC39" s="152">
        <v>85039</v>
      </c>
      <c r="BD39" s="152">
        <v>90076</v>
      </c>
      <c r="BE39" s="152">
        <v>92440</v>
      </c>
      <c r="BF39" s="152">
        <v>76223</v>
      </c>
      <c r="BG39" s="152">
        <v>87418</v>
      </c>
      <c r="BH39" s="152">
        <v>91762</v>
      </c>
      <c r="BI39" s="152">
        <v>94727</v>
      </c>
      <c r="BJ39" s="243">
        <v>80478</v>
      </c>
      <c r="BK39" s="243">
        <v>91717</v>
      </c>
      <c r="BL39" s="152">
        <v>99314</v>
      </c>
      <c r="BM39" s="152">
        <v>97737</v>
      </c>
      <c r="BN39" s="152">
        <v>81339</v>
      </c>
      <c r="BO39" s="152">
        <v>93976</v>
      </c>
      <c r="BP39" s="152">
        <v>101509</v>
      </c>
      <c r="BQ39" s="152">
        <v>102393</v>
      </c>
      <c r="BR39" s="152">
        <v>84892</v>
      </c>
      <c r="BS39" s="152">
        <v>97531</v>
      </c>
      <c r="BT39" s="152">
        <v>101880</v>
      </c>
      <c r="BU39" s="152">
        <v>102205</v>
      </c>
      <c r="BV39" s="152">
        <v>86784</v>
      </c>
      <c r="BW39" s="153">
        <v>99427</v>
      </c>
      <c r="BX39" s="171"/>
      <c r="BY39" s="171"/>
    </row>
    <row r="40" spans="1:77" ht="15.75" customHeight="1" x14ac:dyDescent="0.3">
      <c r="A40" s="188"/>
      <c r="B40" s="236" t="s">
        <v>136</v>
      </c>
      <c r="C40" s="237" t="s">
        <v>48</v>
      </c>
      <c r="D40" s="152">
        <v>146197</v>
      </c>
      <c r="E40" s="152">
        <v>135407</v>
      </c>
      <c r="F40" s="152">
        <v>110368</v>
      </c>
      <c r="G40" s="152">
        <v>136975</v>
      </c>
      <c r="H40" s="152">
        <v>148300</v>
      </c>
      <c r="I40" s="152">
        <v>134732</v>
      </c>
      <c r="J40" s="152">
        <v>111755</v>
      </c>
      <c r="K40" s="152">
        <v>137670</v>
      </c>
      <c r="L40" s="152">
        <v>144967</v>
      </c>
      <c r="M40" s="152">
        <v>133947</v>
      </c>
      <c r="N40" s="152">
        <v>109502</v>
      </c>
      <c r="O40" s="152">
        <v>136214</v>
      </c>
      <c r="P40" s="152">
        <v>145376</v>
      </c>
      <c r="Q40" s="152">
        <v>131389</v>
      </c>
      <c r="R40" s="152">
        <v>108916</v>
      </c>
      <c r="S40" s="152">
        <v>136109</v>
      </c>
      <c r="T40" s="152">
        <v>145406</v>
      </c>
      <c r="U40" s="152">
        <v>130259</v>
      </c>
      <c r="V40" s="152">
        <v>108441</v>
      </c>
      <c r="W40" s="152">
        <v>135171</v>
      </c>
      <c r="X40" s="152">
        <v>142530</v>
      </c>
      <c r="Y40" s="152">
        <v>129698</v>
      </c>
      <c r="Z40" s="152">
        <v>107914</v>
      </c>
      <c r="AA40" s="152">
        <v>134323</v>
      </c>
      <c r="AB40" s="152">
        <v>143424</v>
      </c>
      <c r="AC40" s="152">
        <v>130645</v>
      </c>
      <c r="AD40" s="152">
        <v>109782</v>
      </c>
      <c r="AE40" s="152">
        <v>136464</v>
      </c>
      <c r="AF40" s="152">
        <v>145904</v>
      </c>
      <c r="AG40" s="152">
        <v>134051</v>
      </c>
      <c r="AH40" s="152">
        <v>111818</v>
      </c>
      <c r="AI40" s="152">
        <v>140583</v>
      </c>
      <c r="AJ40" s="152">
        <v>145663</v>
      </c>
      <c r="AK40" s="152">
        <v>142567</v>
      </c>
      <c r="AL40" s="152">
        <v>115090</v>
      </c>
      <c r="AM40" s="152">
        <v>145808</v>
      </c>
      <c r="AN40" s="152">
        <v>151972</v>
      </c>
      <c r="AO40" s="152">
        <v>139811</v>
      </c>
      <c r="AP40" s="152">
        <v>117485</v>
      </c>
      <c r="AQ40" s="152">
        <v>149881</v>
      </c>
      <c r="AR40" s="152">
        <v>150943</v>
      </c>
      <c r="AS40" s="152">
        <v>142817</v>
      </c>
      <c r="AT40" s="152">
        <v>118687</v>
      </c>
      <c r="AU40" s="152">
        <v>150864</v>
      </c>
      <c r="AV40" s="152">
        <v>153580</v>
      </c>
      <c r="AW40" s="152">
        <v>141710</v>
      </c>
      <c r="AX40" s="152">
        <v>118915</v>
      </c>
      <c r="AY40" s="152">
        <v>148745</v>
      </c>
      <c r="AZ40" s="152">
        <v>149119</v>
      </c>
      <c r="BA40" s="152">
        <v>135712</v>
      </c>
      <c r="BB40" s="152">
        <v>115428</v>
      </c>
      <c r="BC40" s="152">
        <v>142645</v>
      </c>
      <c r="BD40" s="152">
        <v>146436</v>
      </c>
      <c r="BE40" s="152">
        <v>138348</v>
      </c>
      <c r="BF40" s="152">
        <v>116493</v>
      </c>
      <c r="BG40" s="152">
        <v>140955</v>
      </c>
      <c r="BH40" s="152">
        <v>144817</v>
      </c>
      <c r="BI40" s="152">
        <v>137782</v>
      </c>
      <c r="BJ40" s="243">
        <v>119363</v>
      </c>
      <c r="BK40" s="243">
        <v>144829</v>
      </c>
      <c r="BL40" s="152">
        <v>150057</v>
      </c>
      <c r="BM40" s="152">
        <v>137235</v>
      </c>
      <c r="BN40" s="152">
        <v>116449</v>
      </c>
      <c r="BO40" s="152">
        <v>145133</v>
      </c>
      <c r="BP40" s="152">
        <v>149278</v>
      </c>
      <c r="BQ40" s="152">
        <v>140480</v>
      </c>
      <c r="BR40" s="152">
        <v>119057</v>
      </c>
      <c r="BS40" s="152">
        <v>147308</v>
      </c>
      <c r="BT40" s="152">
        <v>147969</v>
      </c>
      <c r="BU40" s="152">
        <v>136633</v>
      </c>
      <c r="BV40" s="152">
        <v>120138</v>
      </c>
      <c r="BW40" s="153">
        <v>146913</v>
      </c>
      <c r="BX40" s="171"/>
      <c r="BY40" s="171"/>
    </row>
    <row r="41" spans="1:77" ht="15.75" customHeight="1" x14ac:dyDescent="0.3">
      <c r="A41" s="188"/>
      <c r="B41" s="236" t="s">
        <v>137</v>
      </c>
      <c r="C41" s="237" t="s">
        <v>220</v>
      </c>
      <c r="D41" s="152">
        <v>75815</v>
      </c>
      <c r="E41" s="152">
        <v>71276</v>
      </c>
      <c r="F41" s="152">
        <v>58562</v>
      </c>
      <c r="G41" s="152">
        <v>76248</v>
      </c>
      <c r="H41" s="152">
        <v>75467</v>
      </c>
      <c r="I41" s="152">
        <v>70704</v>
      </c>
      <c r="J41" s="152">
        <v>59227</v>
      </c>
      <c r="K41" s="152">
        <v>76969</v>
      </c>
      <c r="L41" s="152">
        <v>75761</v>
      </c>
      <c r="M41" s="152">
        <v>71359</v>
      </c>
      <c r="N41" s="152">
        <v>60361</v>
      </c>
      <c r="O41" s="152">
        <v>76822</v>
      </c>
      <c r="P41" s="152">
        <v>75751</v>
      </c>
      <c r="Q41" s="152">
        <v>71189</v>
      </c>
      <c r="R41" s="152">
        <v>60183</v>
      </c>
      <c r="S41" s="152">
        <v>76500</v>
      </c>
      <c r="T41" s="152">
        <v>77032</v>
      </c>
      <c r="U41" s="152">
        <v>70768</v>
      </c>
      <c r="V41" s="152">
        <v>60027</v>
      </c>
      <c r="W41" s="152">
        <v>75463</v>
      </c>
      <c r="X41" s="152">
        <v>76353</v>
      </c>
      <c r="Y41" s="152">
        <v>71352</v>
      </c>
      <c r="Z41" s="152">
        <v>60536</v>
      </c>
      <c r="AA41" s="152">
        <v>75600</v>
      </c>
      <c r="AB41" s="152">
        <v>74482</v>
      </c>
      <c r="AC41" s="152">
        <v>69776</v>
      </c>
      <c r="AD41" s="152">
        <v>59842</v>
      </c>
      <c r="AE41" s="152">
        <v>74025</v>
      </c>
      <c r="AF41" s="152">
        <v>74496</v>
      </c>
      <c r="AG41" s="152">
        <v>70034</v>
      </c>
      <c r="AH41" s="152">
        <v>58872</v>
      </c>
      <c r="AI41" s="152">
        <v>73938</v>
      </c>
      <c r="AJ41" s="152">
        <v>72914</v>
      </c>
      <c r="AK41" s="152">
        <v>70529</v>
      </c>
      <c r="AL41" s="152">
        <v>57811</v>
      </c>
      <c r="AM41" s="152">
        <v>72520</v>
      </c>
      <c r="AN41" s="152">
        <v>73095</v>
      </c>
      <c r="AO41" s="152">
        <v>68380</v>
      </c>
      <c r="AP41" s="152">
        <v>57458</v>
      </c>
      <c r="AQ41" s="152">
        <v>72968</v>
      </c>
      <c r="AR41" s="152">
        <v>72184</v>
      </c>
      <c r="AS41" s="152">
        <v>68776</v>
      </c>
      <c r="AT41" s="152">
        <v>57473</v>
      </c>
      <c r="AU41" s="152">
        <v>72482</v>
      </c>
      <c r="AV41" s="152">
        <v>72493</v>
      </c>
      <c r="AW41" s="152">
        <v>69128</v>
      </c>
      <c r="AX41" s="152">
        <v>58127</v>
      </c>
      <c r="AY41" s="152">
        <v>73395</v>
      </c>
      <c r="AZ41" s="152">
        <v>67668</v>
      </c>
      <c r="BA41" s="152">
        <v>55038</v>
      </c>
      <c r="BB41" s="152">
        <v>51295</v>
      </c>
      <c r="BC41" s="152">
        <v>64328</v>
      </c>
      <c r="BD41" s="152">
        <v>65997</v>
      </c>
      <c r="BE41" s="152">
        <v>67412</v>
      </c>
      <c r="BF41" s="152">
        <v>55045</v>
      </c>
      <c r="BG41" s="152">
        <v>68544</v>
      </c>
      <c r="BH41" s="152">
        <v>68199</v>
      </c>
      <c r="BI41" s="152">
        <v>62365</v>
      </c>
      <c r="BJ41" s="243">
        <v>52480</v>
      </c>
      <c r="BK41" s="243">
        <v>67801</v>
      </c>
      <c r="BL41" s="152">
        <v>69580</v>
      </c>
      <c r="BM41" s="152">
        <v>62795</v>
      </c>
      <c r="BN41" s="152">
        <v>52389</v>
      </c>
      <c r="BO41" s="152">
        <v>70019</v>
      </c>
      <c r="BP41" s="152">
        <v>70743</v>
      </c>
      <c r="BQ41" s="152">
        <v>66204</v>
      </c>
      <c r="BR41" s="152">
        <v>55278</v>
      </c>
      <c r="BS41" s="152">
        <v>73256</v>
      </c>
      <c r="BT41" s="152">
        <v>71268</v>
      </c>
      <c r="BU41" s="152">
        <v>65249</v>
      </c>
      <c r="BV41" s="152">
        <v>56469</v>
      </c>
      <c r="BW41" s="153">
        <v>73867</v>
      </c>
      <c r="BX41" s="171"/>
      <c r="BY41" s="171"/>
    </row>
    <row r="42" spans="1:77" ht="15.75" customHeight="1" x14ac:dyDescent="0.3">
      <c r="A42" s="188"/>
      <c r="B42" s="131" t="s">
        <v>138</v>
      </c>
      <c r="C42" s="116" t="s">
        <v>49</v>
      </c>
      <c r="D42" s="152" t="s">
        <v>338</v>
      </c>
      <c r="E42" s="152" t="s">
        <v>338</v>
      </c>
      <c r="F42" s="152" t="s">
        <v>338</v>
      </c>
      <c r="G42" s="152" t="s">
        <v>338</v>
      </c>
      <c r="H42" s="152" t="s">
        <v>338</v>
      </c>
      <c r="I42" s="152" t="s">
        <v>338</v>
      </c>
      <c r="J42" s="152" t="s">
        <v>338</v>
      </c>
      <c r="K42" s="152" t="s">
        <v>338</v>
      </c>
      <c r="L42" s="152" t="s">
        <v>338</v>
      </c>
      <c r="M42" s="152" t="s">
        <v>338</v>
      </c>
      <c r="N42" s="152" t="s">
        <v>338</v>
      </c>
      <c r="O42" s="152" t="s">
        <v>338</v>
      </c>
      <c r="P42" s="152" t="s">
        <v>338</v>
      </c>
      <c r="Q42" s="152" t="s">
        <v>338</v>
      </c>
      <c r="R42" s="152" t="s">
        <v>338</v>
      </c>
      <c r="S42" s="152" t="s">
        <v>338</v>
      </c>
      <c r="T42" s="152" t="s">
        <v>338</v>
      </c>
      <c r="U42" s="152" t="s">
        <v>338</v>
      </c>
      <c r="V42" s="152" t="s">
        <v>338</v>
      </c>
      <c r="W42" s="152" t="s">
        <v>338</v>
      </c>
      <c r="X42" s="152" t="s">
        <v>338</v>
      </c>
      <c r="Y42" s="152" t="s">
        <v>338</v>
      </c>
      <c r="Z42" s="152" t="s">
        <v>338</v>
      </c>
      <c r="AA42" s="152" t="s">
        <v>338</v>
      </c>
      <c r="AB42" s="152" t="s">
        <v>338</v>
      </c>
      <c r="AC42" s="152" t="s">
        <v>338</v>
      </c>
      <c r="AD42" s="152" t="s">
        <v>338</v>
      </c>
      <c r="AE42" s="152" t="s">
        <v>338</v>
      </c>
      <c r="AF42" s="152" t="s">
        <v>338</v>
      </c>
      <c r="AG42" s="152" t="s">
        <v>338</v>
      </c>
      <c r="AH42" s="152" t="s">
        <v>338</v>
      </c>
      <c r="AI42" s="152" t="s">
        <v>338</v>
      </c>
      <c r="AJ42" s="152" t="s">
        <v>338</v>
      </c>
      <c r="AK42" s="152" t="s">
        <v>338</v>
      </c>
      <c r="AL42" s="152" t="s">
        <v>338</v>
      </c>
      <c r="AM42" s="152" t="s">
        <v>338</v>
      </c>
      <c r="AN42" s="152" t="s">
        <v>338</v>
      </c>
      <c r="AO42" s="152" t="s">
        <v>338</v>
      </c>
      <c r="AP42" s="152" t="s">
        <v>338</v>
      </c>
      <c r="AQ42" s="152" t="s">
        <v>338</v>
      </c>
      <c r="AR42" s="152" t="s">
        <v>338</v>
      </c>
      <c r="AS42" s="152" t="s">
        <v>338</v>
      </c>
      <c r="AT42" s="152" t="s">
        <v>338</v>
      </c>
      <c r="AU42" s="152" t="s">
        <v>338</v>
      </c>
      <c r="AV42" s="152" t="s">
        <v>338</v>
      </c>
      <c r="AW42" s="152" t="s">
        <v>338</v>
      </c>
      <c r="AX42" s="152" t="s">
        <v>338</v>
      </c>
      <c r="AY42" s="152" t="s">
        <v>338</v>
      </c>
      <c r="AZ42" s="152" t="s">
        <v>338</v>
      </c>
      <c r="BA42" s="152" t="s">
        <v>338</v>
      </c>
      <c r="BB42" s="152" t="s">
        <v>338</v>
      </c>
      <c r="BC42" s="152"/>
      <c r="BD42" s="152" t="s">
        <v>338</v>
      </c>
      <c r="BE42" s="152" t="s">
        <v>338</v>
      </c>
      <c r="BF42" s="152" t="s">
        <v>338</v>
      </c>
      <c r="BG42" s="152" t="s">
        <v>338</v>
      </c>
      <c r="BH42" s="152"/>
      <c r="BI42" s="152" t="s">
        <v>338</v>
      </c>
      <c r="BJ42" s="152" t="s">
        <v>338</v>
      </c>
      <c r="BK42" s="152" t="s">
        <v>338</v>
      </c>
      <c r="BL42" s="152" t="s">
        <v>338</v>
      </c>
      <c r="BM42" s="152" t="s">
        <v>338</v>
      </c>
      <c r="BN42" s="152" t="s">
        <v>338</v>
      </c>
      <c r="BO42" s="152" t="s">
        <v>338</v>
      </c>
      <c r="BP42" s="152" t="s">
        <v>338</v>
      </c>
      <c r="BQ42" s="152" t="s">
        <v>338</v>
      </c>
      <c r="BR42" s="152" t="s">
        <v>338</v>
      </c>
      <c r="BS42" s="152" t="s">
        <v>338</v>
      </c>
      <c r="BT42" s="152"/>
      <c r="BU42" s="152" t="s">
        <v>338</v>
      </c>
      <c r="BV42" s="152" t="s">
        <v>338</v>
      </c>
      <c r="BW42" s="259" t="s">
        <v>338</v>
      </c>
      <c r="BX42" s="171"/>
      <c r="BY42" s="171"/>
    </row>
    <row r="43" spans="1:77" ht="15.75" customHeight="1" x14ac:dyDescent="0.3">
      <c r="A43" s="188"/>
      <c r="B43" s="238" t="s">
        <v>187</v>
      </c>
      <c r="C43" s="203" t="s">
        <v>186</v>
      </c>
      <c r="D43" s="242">
        <v>1256142</v>
      </c>
      <c r="E43" s="242">
        <v>1326346</v>
      </c>
      <c r="F43" s="242">
        <v>1179015</v>
      </c>
      <c r="G43" s="242">
        <v>1287571</v>
      </c>
      <c r="H43" s="242">
        <v>1176228</v>
      </c>
      <c r="I43" s="242">
        <v>1243722</v>
      </c>
      <c r="J43" s="242">
        <v>1127380</v>
      </c>
      <c r="K43" s="242">
        <v>1286875</v>
      </c>
      <c r="L43" s="242">
        <v>1202048</v>
      </c>
      <c r="M43" s="242">
        <v>1314346</v>
      </c>
      <c r="N43" s="242">
        <v>1207881</v>
      </c>
      <c r="O43" s="242">
        <v>1387934</v>
      </c>
      <c r="P43" s="242">
        <v>1286182</v>
      </c>
      <c r="Q43" s="242">
        <v>1361354</v>
      </c>
      <c r="R43" s="242">
        <v>1248206</v>
      </c>
      <c r="S43" s="242">
        <v>1378212</v>
      </c>
      <c r="T43" s="242">
        <v>1288490</v>
      </c>
      <c r="U43" s="242">
        <v>1350008</v>
      </c>
      <c r="V43" s="242">
        <v>1234704</v>
      </c>
      <c r="W43" s="242">
        <v>1378896</v>
      </c>
      <c r="X43" s="242">
        <v>1283431</v>
      </c>
      <c r="Y43" s="242">
        <v>1364226</v>
      </c>
      <c r="Z43" s="242">
        <v>1247609</v>
      </c>
      <c r="AA43" s="242">
        <v>1416583</v>
      </c>
      <c r="AB43" s="242">
        <v>1312852</v>
      </c>
      <c r="AC43" s="242">
        <v>1394227</v>
      </c>
      <c r="AD43" s="242">
        <v>1278486</v>
      </c>
      <c r="AE43" s="242">
        <v>1448233</v>
      </c>
      <c r="AF43" s="242">
        <v>1350222</v>
      </c>
      <c r="AG43" s="242">
        <v>1469848</v>
      </c>
      <c r="AH43" s="242">
        <v>1326819</v>
      </c>
      <c r="AI43" s="242">
        <v>1525357</v>
      </c>
      <c r="AJ43" s="242">
        <v>1382413</v>
      </c>
      <c r="AK43" s="242">
        <v>1505481</v>
      </c>
      <c r="AL43" s="242">
        <v>1349901</v>
      </c>
      <c r="AM43" s="242">
        <v>1555337</v>
      </c>
      <c r="AN43" s="242">
        <v>1442171</v>
      </c>
      <c r="AO43" s="242">
        <v>1510404</v>
      </c>
      <c r="AP43" s="242">
        <v>1369000</v>
      </c>
      <c r="AQ43" s="242">
        <v>1580632</v>
      </c>
      <c r="AR43" s="242">
        <v>1460096</v>
      </c>
      <c r="AS43" s="242">
        <v>1547452</v>
      </c>
      <c r="AT43" s="242">
        <v>1389206</v>
      </c>
      <c r="AU43" s="242">
        <v>1609937</v>
      </c>
      <c r="AV43" s="242">
        <v>1490355</v>
      </c>
      <c r="AW43" s="242">
        <v>1580389</v>
      </c>
      <c r="AX43" s="242">
        <v>1432969</v>
      </c>
      <c r="AY43" s="242">
        <v>1659646</v>
      </c>
      <c r="AZ43" s="242">
        <v>1532452</v>
      </c>
      <c r="BA43" s="242">
        <v>1467269</v>
      </c>
      <c r="BB43" s="242">
        <v>1409912</v>
      </c>
      <c r="BC43" s="242">
        <v>1634540</v>
      </c>
      <c r="BD43" s="242">
        <v>1534601</v>
      </c>
      <c r="BE43" s="242">
        <v>1631897</v>
      </c>
      <c r="BF43" s="242">
        <v>1469539</v>
      </c>
      <c r="BG43" s="242">
        <v>1723996</v>
      </c>
      <c r="BH43" s="242">
        <v>1569191</v>
      </c>
      <c r="BI43" s="242">
        <v>1663073</v>
      </c>
      <c r="BJ43" s="242">
        <v>1502543</v>
      </c>
      <c r="BK43" s="242">
        <v>1705073</v>
      </c>
      <c r="BL43" s="242">
        <v>1589282</v>
      </c>
      <c r="BM43" s="242">
        <v>1631591</v>
      </c>
      <c r="BN43" s="242">
        <v>1506672</v>
      </c>
      <c r="BO43" s="242">
        <v>1699194</v>
      </c>
      <c r="BP43" s="242">
        <v>1609841</v>
      </c>
      <c r="BQ43" s="242">
        <v>1663334</v>
      </c>
      <c r="BR43" s="242">
        <v>1524538</v>
      </c>
      <c r="BS43" s="168">
        <v>1756929</v>
      </c>
      <c r="BT43" s="168">
        <v>1602084</v>
      </c>
      <c r="BU43" s="168">
        <v>1700138</v>
      </c>
      <c r="BV43" s="168">
        <v>1558876</v>
      </c>
      <c r="BW43" s="169">
        <v>1792414</v>
      </c>
      <c r="BX43" s="171"/>
      <c r="BY43" s="171"/>
    </row>
    <row r="44" spans="1:77" ht="15.75" customHeight="1" x14ac:dyDescent="0.3">
      <c r="A44" s="188"/>
      <c r="B44" s="116" t="s">
        <v>51</v>
      </c>
      <c r="C44" s="116" t="s">
        <v>51</v>
      </c>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71"/>
      <c r="BY44" s="171"/>
    </row>
    <row r="45" spans="1:77" ht="15.75" customHeight="1" x14ac:dyDescent="0.3">
      <c r="A45" s="188"/>
      <c r="B45" s="116" t="s">
        <v>51</v>
      </c>
      <c r="C45" s="116" t="s">
        <v>51</v>
      </c>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286"/>
      <c r="AM45" s="286"/>
      <c r="AN45" s="152"/>
      <c r="AO45" s="152"/>
      <c r="AP45" s="152"/>
      <c r="AQ45" s="152"/>
      <c r="AR45" s="152"/>
      <c r="AS45" s="152"/>
      <c r="AT45" s="152"/>
      <c r="AU45" s="152"/>
      <c r="AV45" s="152"/>
      <c r="AW45" s="152"/>
      <c r="AX45" s="152"/>
      <c r="AY45" s="152"/>
      <c r="AZ45" s="152"/>
      <c r="BA45" s="152"/>
      <c r="BB45" s="286"/>
      <c r="BC45" s="286"/>
      <c r="BD45" s="286"/>
      <c r="BE45" s="286"/>
      <c r="BF45" s="286"/>
      <c r="BG45" s="286"/>
      <c r="BH45" s="286"/>
      <c r="BI45" s="286"/>
      <c r="BJ45" s="286"/>
      <c r="BK45" s="286"/>
      <c r="BL45" s="286"/>
      <c r="BM45" s="286"/>
      <c r="BN45" s="286"/>
      <c r="BO45" s="286"/>
      <c r="BP45" s="286"/>
      <c r="BQ45" s="287"/>
      <c r="BR45" s="288"/>
      <c r="BS45" s="152"/>
      <c r="BT45" s="152"/>
      <c r="BU45" s="152"/>
      <c r="BV45" s="152"/>
      <c r="BW45" s="152"/>
      <c r="BX45" s="171"/>
      <c r="BY45" s="171"/>
    </row>
    <row r="46" spans="1:77" customFormat="1" ht="15.75" customHeight="1" x14ac:dyDescent="0.25">
      <c r="A46" s="188"/>
      <c r="B46" s="127" t="s">
        <v>51</v>
      </c>
      <c r="C46" s="127" t="s">
        <v>51</v>
      </c>
      <c r="D46" s="286"/>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152"/>
      <c r="AJ46" s="152"/>
      <c r="AK46" s="152"/>
      <c r="AL46" s="286"/>
      <c r="AM46" s="286"/>
      <c r="AN46" s="152"/>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181"/>
      <c r="BY46" s="181"/>
    </row>
    <row r="47" spans="1:77" customFormat="1" ht="15.75" customHeight="1" x14ac:dyDescent="0.25">
      <c r="A47" s="188"/>
      <c r="B47" s="127" t="s">
        <v>51</v>
      </c>
      <c r="C47" s="127" t="s">
        <v>51</v>
      </c>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152"/>
      <c r="AJ47" s="152"/>
      <c r="AK47" s="152"/>
      <c r="AL47" s="286"/>
      <c r="AM47" s="286"/>
      <c r="AN47" s="152"/>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181"/>
      <c r="BY47" s="181"/>
    </row>
    <row r="48" spans="1:77" customFormat="1" ht="15.75" customHeight="1" x14ac:dyDescent="0.25">
      <c r="A48" s="188"/>
      <c r="B48" s="239" t="s">
        <v>100</v>
      </c>
      <c r="C48" s="203" t="s">
        <v>173</v>
      </c>
      <c r="D48" s="168" t="str">
        <f>D5</f>
        <v>2008K1</v>
      </c>
      <c r="E48" s="168" t="str">
        <f>E5</f>
        <v>2008K2</v>
      </c>
      <c r="F48" s="168" t="str">
        <f t="shared" ref="F48:BR48" si="0">F5</f>
        <v>2008K3</v>
      </c>
      <c r="G48" s="168" t="str">
        <f t="shared" si="0"/>
        <v>2008K4</v>
      </c>
      <c r="H48" s="168" t="str">
        <f t="shared" si="0"/>
        <v>2009K1</v>
      </c>
      <c r="I48" s="168" t="str">
        <f t="shared" si="0"/>
        <v>2009K2</v>
      </c>
      <c r="J48" s="168" t="str">
        <f t="shared" si="0"/>
        <v>2009K3</v>
      </c>
      <c r="K48" s="168" t="str">
        <f t="shared" si="0"/>
        <v>2009K4</v>
      </c>
      <c r="L48" s="168" t="str">
        <f t="shared" si="0"/>
        <v>2010K1</v>
      </c>
      <c r="M48" s="168" t="str">
        <f t="shared" si="0"/>
        <v>2010K2</v>
      </c>
      <c r="N48" s="168" t="str">
        <f t="shared" si="0"/>
        <v>2010K3</v>
      </c>
      <c r="O48" s="168" t="str">
        <f t="shared" si="0"/>
        <v>2010K4</v>
      </c>
      <c r="P48" s="168" t="str">
        <f t="shared" si="0"/>
        <v>2011K1</v>
      </c>
      <c r="Q48" s="168" t="str">
        <f t="shared" si="0"/>
        <v>2011K2</v>
      </c>
      <c r="R48" s="168" t="str">
        <f t="shared" si="0"/>
        <v>2011K3</v>
      </c>
      <c r="S48" s="168" t="str">
        <f t="shared" si="0"/>
        <v>2011K4</v>
      </c>
      <c r="T48" s="168" t="str">
        <f t="shared" si="0"/>
        <v>2012K1</v>
      </c>
      <c r="U48" s="168" t="str">
        <f t="shared" si="0"/>
        <v>2012K2</v>
      </c>
      <c r="V48" s="168" t="str">
        <f t="shared" si="0"/>
        <v>2012K3</v>
      </c>
      <c r="W48" s="168" t="str">
        <f t="shared" si="0"/>
        <v>2012K4</v>
      </c>
      <c r="X48" s="168" t="str">
        <f t="shared" si="0"/>
        <v>2013K1</v>
      </c>
      <c r="Y48" s="168" t="str">
        <f t="shared" si="0"/>
        <v>2013K2</v>
      </c>
      <c r="Z48" s="168" t="str">
        <f t="shared" si="0"/>
        <v>2013K3</v>
      </c>
      <c r="AA48" s="168" t="str">
        <f t="shared" si="0"/>
        <v>2013K4</v>
      </c>
      <c r="AB48" s="168" t="str">
        <f t="shared" si="0"/>
        <v>2014K1</v>
      </c>
      <c r="AC48" s="168" t="str">
        <f t="shared" si="0"/>
        <v>2014K2</v>
      </c>
      <c r="AD48" s="168" t="str">
        <f t="shared" si="0"/>
        <v>2014K3</v>
      </c>
      <c r="AE48" s="168" t="str">
        <f t="shared" si="0"/>
        <v>2014K4</v>
      </c>
      <c r="AF48" s="168" t="str">
        <f t="shared" si="0"/>
        <v>2015K1</v>
      </c>
      <c r="AG48" s="168" t="str">
        <f t="shared" si="0"/>
        <v>2015K2</v>
      </c>
      <c r="AH48" s="168" t="str">
        <f t="shared" si="0"/>
        <v>2015K3</v>
      </c>
      <c r="AI48" s="168" t="str">
        <f t="shared" si="0"/>
        <v>2015K4</v>
      </c>
      <c r="AJ48" s="168" t="str">
        <f t="shared" si="0"/>
        <v>2016K1</v>
      </c>
      <c r="AK48" s="168" t="str">
        <f t="shared" si="0"/>
        <v>2016K2</v>
      </c>
      <c r="AL48" s="168" t="str">
        <f t="shared" si="0"/>
        <v>2016K3</v>
      </c>
      <c r="AM48" s="168" t="str">
        <f t="shared" si="0"/>
        <v>2016K4</v>
      </c>
      <c r="AN48" s="168" t="str">
        <f t="shared" si="0"/>
        <v>2017K1</v>
      </c>
      <c r="AO48" s="168" t="str">
        <f t="shared" si="0"/>
        <v>2017K2</v>
      </c>
      <c r="AP48" s="168" t="str">
        <f t="shared" si="0"/>
        <v>2017K3</v>
      </c>
      <c r="AQ48" s="168" t="str">
        <f t="shared" si="0"/>
        <v>2017K4</v>
      </c>
      <c r="AR48" s="168" t="str">
        <f t="shared" si="0"/>
        <v>2018K1</v>
      </c>
      <c r="AS48" s="168" t="str">
        <f t="shared" si="0"/>
        <v>2018K2</v>
      </c>
      <c r="AT48" s="168" t="str">
        <f t="shared" si="0"/>
        <v>2018K3</v>
      </c>
      <c r="AU48" s="168" t="str">
        <f t="shared" si="0"/>
        <v>2018K4</v>
      </c>
      <c r="AV48" s="168" t="str">
        <f t="shared" si="0"/>
        <v>2019K1</v>
      </c>
      <c r="AW48" s="168" t="str">
        <f t="shared" si="0"/>
        <v>2019K2</v>
      </c>
      <c r="AX48" s="168" t="str">
        <f t="shared" si="0"/>
        <v>2019K3</v>
      </c>
      <c r="AY48" s="168" t="str">
        <f t="shared" si="0"/>
        <v>2019K4</v>
      </c>
      <c r="AZ48" s="168" t="str">
        <f t="shared" si="0"/>
        <v>2020K1</v>
      </c>
      <c r="BA48" s="168" t="str">
        <f t="shared" si="0"/>
        <v>2020K2</v>
      </c>
      <c r="BB48" s="168" t="str">
        <f t="shared" si="0"/>
        <v>2020K3</v>
      </c>
      <c r="BC48" s="168"/>
      <c r="BD48" s="168" t="str">
        <f t="shared" si="0"/>
        <v>2021K1</v>
      </c>
      <c r="BE48" s="168" t="str">
        <f t="shared" si="0"/>
        <v>2021K2</v>
      </c>
      <c r="BF48" s="168" t="str">
        <f t="shared" si="0"/>
        <v>2021K3</v>
      </c>
      <c r="BG48" s="168" t="str">
        <f t="shared" si="0"/>
        <v>2021K4</v>
      </c>
      <c r="BH48" s="168" t="str">
        <f t="shared" si="0"/>
        <v>2022K1</v>
      </c>
      <c r="BI48" s="168" t="str">
        <f t="shared" si="0"/>
        <v>2022K2</v>
      </c>
      <c r="BJ48" s="168" t="str">
        <f t="shared" si="0"/>
        <v>2022K3</v>
      </c>
      <c r="BK48" s="168" t="str">
        <f t="shared" si="0"/>
        <v>2022K4</v>
      </c>
      <c r="BL48" s="168" t="str">
        <f t="shared" si="0"/>
        <v>2023K1</v>
      </c>
      <c r="BM48" s="168" t="str">
        <f t="shared" si="0"/>
        <v>2023K2</v>
      </c>
      <c r="BN48" s="168" t="str">
        <f t="shared" si="0"/>
        <v>2023K3</v>
      </c>
      <c r="BO48" s="168" t="str">
        <f t="shared" si="0"/>
        <v>2023K4</v>
      </c>
      <c r="BP48" s="168" t="str">
        <f t="shared" si="0"/>
        <v>2024K1</v>
      </c>
      <c r="BQ48" s="168" t="str">
        <f t="shared" si="0"/>
        <v>2024K2</v>
      </c>
      <c r="BR48" s="168" t="str">
        <f t="shared" si="0"/>
        <v>2024K3</v>
      </c>
      <c r="BS48" s="168" t="str">
        <f t="shared" ref="BS48:BV48" si="1">BS5</f>
        <v>2024K4</v>
      </c>
      <c r="BT48" s="168" t="str">
        <f t="shared" si="1"/>
        <v>2025K1</v>
      </c>
      <c r="BU48" s="168" t="str">
        <f t="shared" si="1"/>
        <v>2025K2</v>
      </c>
      <c r="BV48" s="168" t="str">
        <f t="shared" si="1"/>
        <v>2025K3</v>
      </c>
      <c r="BW48" s="289" t="str">
        <f>BW5</f>
        <v>2025K4</v>
      </c>
      <c r="BX48" s="181"/>
      <c r="BY48" s="181"/>
    </row>
    <row r="49" spans="1:77" customFormat="1" ht="15.75" customHeight="1" x14ac:dyDescent="0.25">
      <c r="A49" s="188"/>
      <c r="B49" s="227" t="s">
        <v>91</v>
      </c>
      <c r="C49" s="228" t="s">
        <v>22</v>
      </c>
      <c r="D49" s="164">
        <v>21290.75</v>
      </c>
      <c r="E49" s="164">
        <v>23140.95</v>
      </c>
      <c r="F49" s="164">
        <v>21649.64</v>
      </c>
      <c r="G49" s="164">
        <v>23535.52</v>
      </c>
      <c r="H49" s="164">
        <v>21562.09</v>
      </c>
      <c r="I49" s="164">
        <v>25373.97</v>
      </c>
      <c r="J49" s="164">
        <v>23619.33</v>
      </c>
      <c r="K49" s="164">
        <v>23068.77</v>
      </c>
      <c r="L49" s="164">
        <v>22550.07</v>
      </c>
      <c r="M49" s="164">
        <v>24423.05</v>
      </c>
      <c r="N49" s="164">
        <v>23816.06</v>
      </c>
      <c r="O49" s="164">
        <v>23218.99</v>
      </c>
      <c r="P49" s="164">
        <v>22922.7</v>
      </c>
      <c r="Q49" s="164">
        <v>25742.51</v>
      </c>
      <c r="R49" s="164">
        <v>24513.71</v>
      </c>
      <c r="S49" s="164">
        <v>25312.14</v>
      </c>
      <c r="T49" s="164">
        <v>23920.58</v>
      </c>
      <c r="U49" s="164">
        <v>26029.5</v>
      </c>
      <c r="V49" s="164">
        <v>24639.27</v>
      </c>
      <c r="W49" s="164">
        <v>24961.83</v>
      </c>
      <c r="X49" s="164">
        <v>24478.43</v>
      </c>
      <c r="Y49" s="164">
        <v>28751.63</v>
      </c>
      <c r="Z49" s="164">
        <v>25893.57</v>
      </c>
      <c r="AA49" s="164">
        <v>26996.6</v>
      </c>
      <c r="AB49" s="164">
        <v>27457.68</v>
      </c>
      <c r="AC49" s="164">
        <v>32357.35</v>
      </c>
      <c r="AD49" s="164">
        <v>27160.39</v>
      </c>
      <c r="AE49" s="164">
        <v>29849.65</v>
      </c>
      <c r="AF49" s="164">
        <v>27543.59</v>
      </c>
      <c r="AG49" s="164">
        <v>34286.26</v>
      </c>
      <c r="AH49" s="164">
        <v>30136.92</v>
      </c>
      <c r="AI49" s="164">
        <v>28807.25</v>
      </c>
      <c r="AJ49" s="164">
        <v>28689.5</v>
      </c>
      <c r="AK49" s="164">
        <v>31018.7</v>
      </c>
      <c r="AL49" s="164">
        <v>29255.35</v>
      </c>
      <c r="AM49" s="164">
        <v>31444.19</v>
      </c>
      <c r="AN49" s="164">
        <v>28569.26</v>
      </c>
      <c r="AO49" s="164">
        <v>34119.46</v>
      </c>
      <c r="AP49" s="164">
        <v>31326.15</v>
      </c>
      <c r="AQ49" s="164">
        <v>30910.58</v>
      </c>
      <c r="AR49" s="164">
        <v>26703.41</v>
      </c>
      <c r="AS49" s="164">
        <v>29156.37</v>
      </c>
      <c r="AT49" s="164">
        <v>26730.29</v>
      </c>
      <c r="AU49" s="164">
        <v>26957.8</v>
      </c>
      <c r="AV49" s="164">
        <v>29193.07</v>
      </c>
      <c r="AW49" s="164">
        <v>30621.06</v>
      </c>
      <c r="AX49" s="164">
        <v>27801.78</v>
      </c>
      <c r="AY49" s="164">
        <v>30698.15</v>
      </c>
      <c r="AZ49" s="164">
        <v>28720.12</v>
      </c>
      <c r="BA49" s="164">
        <v>30684.58</v>
      </c>
      <c r="BB49" s="164">
        <v>28040.91</v>
      </c>
      <c r="BC49" s="164">
        <v>27885.18</v>
      </c>
      <c r="BD49" s="164">
        <v>26755.26</v>
      </c>
      <c r="BE49" s="164">
        <v>30185.87</v>
      </c>
      <c r="BF49" s="164">
        <v>27439.07</v>
      </c>
      <c r="BG49" s="164">
        <v>29629.19</v>
      </c>
      <c r="BH49" s="164">
        <v>30753.07</v>
      </c>
      <c r="BI49" s="164">
        <v>30454.97</v>
      </c>
      <c r="BJ49" s="164">
        <v>30116.89</v>
      </c>
      <c r="BK49" s="164">
        <v>31785.5</v>
      </c>
      <c r="BL49" s="164">
        <v>30377.54</v>
      </c>
      <c r="BM49" s="164">
        <v>29162.37</v>
      </c>
      <c r="BN49" s="240">
        <v>28450.39</v>
      </c>
      <c r="BO49" s="164">
        <v>27916.400000000001</v>
      </c>
      <c r="BP49" s="240">
        <v>28039.21</v>
      </c>
      <c r="BQ49" s="164">
        <v>25982.32</v>
      </c>
      <c r="BR49" s="152">
        <v>24464.69</v>
      </c>
      <c r="BS49" s="152">
        <v>24419.01</v>
      </c>
      <c r="BT49" s="152">
        <v>28286</v>
      </c>
      <c r="BU49" s="152">
        <v>24927</v>
      </c>
      <c r="BV49" s="243">
        <v>24095</v>
      </c>
      <c r="BW49" s="244">
        <v>24621</v>
      </c>
      <c r="BX49" s="181"/>
      <c r="BY49" s="181"/>
    </row>
    <row r="50" spans="1:77" customFormat="1" ht="15.75" customHeight="1" x14ac:dyDescent="0.25">
      <c r="A50" s="188"/>
      <c r="B50" s="229" t="s">
        <v>92</v>
      </c>
      <c r="C50" s="230" t="s">
        <v>23</v>
      </c>
      <c r="D50" s="152">
        <v>9011.5400000000009</v>
      </c>
      <c r="E50" s="152">
        <v>10350.799999999999</v>
      </c>
      <c r="F50" s="152">
        <v>11559.93</v>
      </c>
      <c r="G50" s="152">
        <v>9063.0499999999993</v>
      </c>
      <c r="H50" s="152">
        <v>6251.89</v>
      </c>
      <c r="I50" s="152">
        <v>7987.08</v>
      </c>
      <c r="J50" s="152">
        <v>9750.23</v>
      </c>
      <c r="K50" s="152">
        <v>10986.23</v>
      </c>
      <c r="L50" s="152">
        <v>7746.25</v>
      </c>
      <c r="M50" s="152">
        <v>11880.51</v>
      </c>
      <c r="N50" s="152">
        <v>11708.51</v>
      </c>
      <c r="O50" s="152">
        <v>10373.16</v>
      </c>
      <c r="P50" s="152">
        <v>9157.27</v>
      </c>
      <c r="Q50" s="152">
        <v>10226.200000000001</v>
      </c>
      <c r="R50" s="152">
        <v>10687.67</v>
      </c>
      <c r="S50" s="152">
        <v>10036.27</v>
      </c>
      <c r="T50" s="152">
        <v>9763.66</v>
      </c>
      <c r="U50" s="152">
        <v>8944.3799999999992</v>
      </c>
      <c r="V50" s="152">
        <v>9387.8700000000008</v>
      </c>
      <c r="W50" s="152">
        <v>10066.23</v>
      </c>
      <c r="X50" s="152">
        <v>7988.95</v>
      </c>
      <c r="Y50" s="152">
        <v>8847.5300000000007</v>
      </c>
      <c r="Z50" s="152">
        <v>9597.59</v>
      </c>
      <c r="AA50" s="152">
        <v>7957.03</v>
      </c>
      <c r="AB50" s="152">
        <v>7791.29</v>
      </c>
      <c r="AC50" s="152">
        <v>8414.09</v>
      </c>
      <c r="AD50" s="152">
        <v>7780.46</v>
      </c>
      <c r="AE50" s="152">
        <v>7776.85</v>
      </c>
      <c r="AF50" s="152">
        <v>8559.82</v>
      </c>
      <c r="AG50" s="152">
        <v>8709.0400000000009</v>
      </c>
      <c r="AH50" s="152">
        <v>8730.8700000000008</v>
      </c>
      <c r="AI50" s="152">
        <v>7276.94</v>
      </c>
      <c r="AJ50" s="152">
        <v>9184.61</v>
      </c>
      <c r="AK50" s="152">
        <v>8472.7099999999991</v>
      </c>
      <c r="AL50" s="152">
        <v>9167.61</v>
      </c>
      <c r="AM50" s="152">
        <v>7779.93</v>
      </c>
      <c r="AN50" s="152">
        <v>8588.64</v>
      </c>
      <c r="AO50" s="152">
        <v>9645.67</v>
      </c>
      <c r="AP50" s="152">
        <v>10129.709999999999</v>
      </c>
      <c r="AQ50" s="152">
        <v>10288.99</v>
      </c>
      <c r="AR50" s="152">
        <v>10475.34</v>
      </c>
      <c r="AS50" s="152">
        <v>9538.32</v>
      </c>
      <c r="AT50" s="152">
        <v>10265.629999999999</v>
      </c>
      <c r="AU50" s="152">
        <v>9524.93</v>
      </c>
      <c r="AV50" s="152">
        <v>9898.02</v>
      </c>
      <c r="AW50" s="152">
        <v>10187.040000000001</v>
      </c>
      <c r="AX50" s="152">
        <v>10299.52</v>
      </c>
      <c r="AY50" s="152">
        <v>9314.2800000000007</v>
      </c>
      <c r="AZ50" s="152">
        <v>9756.33</v>
      </c>
      <c r="BA50" s="152">
        <v>8772.7800000000007</v>
      </c>
      <c r="BB50" s="152">
        <v>11563.97</v>
      </c>
      <c r="BC50" s="152">
        <v>9865.61</v>
      </c>
      <c r="BD50" s="152">
        <v>11173.39</v>
      </c>
      <c r="BE50" s="152">
        <v>9923.0300000000007</v>
      </c>
      <c r="BF50" s="152">
        <v>10011.89</v>
      </c>
      <c r="BG50" s="152">
        <v>11034.32</v>
      </c>
      <c r="BH50" s="152">
        <v>10120.27</v>
      </c>
      <c r="BI50" s="152">
        <v>8437.0300000000007</v>
      </c>
      <c r="BJ50" s="152">
        <v>8846.2099999999991</v>
      </c>
      <c r="BK50" s="152">
        <v>7227.16</v>
      </c>
      <c r="BL50" s="152">
        <v>8786.99</v>
      </c>
      <c r="BM50" s="152">
        <v>6405.99</v>
      </c>
      <c r="BN50" s="243">
        <v>9371.4699999999993</v>
      </c>
      <c r="BO50" s="152">
        <v>7540.95</v>
      </c>
      <c r="BP50" s="243">
        <v>5593.86</v>
      </c>
      <c r="BQ50" s="152">
        <v>6718.41</v>
      </c>
      <c r="BR50" s="152">
        <v>7405.21</v>
      </c>
      <c r="BS50" s="152">
        <v>8198.26</v>
      </c>
      <c r="BT50" s="152">
        <v>8304</v>
      </c>
      <c r="BU50" s="152">
        <v>8077</v>
      </c>
      <c r="BV50" s="243">
        <v>8773</v>
      </c>
      <c r="BW50" s="244">
        <v>9195</v>
      </c>
      <c r="BX50" s="181"/>
      <c r="BY50" s="181"/>
    </row>
    <row r="51" spans="1:77" customFormat="1" ht="15.75" customHeight="1" x14ac:dyDescent="0.25">
      <c r="A51" s="188"/>
      <c r="B51" s="229" t="s">
        <v>93</v>
      </c>
      <c r="C51" s="230" t="s">
        <v>0</v>
      </c>
      <c r="D51" s="152">
        <v>209237.89</v>
      </c>
      <c r="E51" s="152">
        <v>215206.78</v>
      </c>
      <c r="F51" s="152">
        <v>178149.79</v>
      </c>
      <c r="G51" s="152">
        <v>164409.59</v>
      </c>
      <c r="H51" s="152">
        <v>147891.12</v>
      </c>
      <c r="I51" s="152">
        <v>156906.29</v>
      </c>
      <c r="J51" s="152">
        <v>141922.68</v>
      </c>
      <c r="K51" s="152">
        <v>152667.62</v>
      </c>
      <c r="L51" s="152">
        <v>163672.22</v>
      </c>
      <c r="M51" s="152">
        <v>190842.52</v>
      </c>
      <c r="N51" s="152">
        <v>176483.95</v>
      </c>
      <c r="O51" s="152">
        <v>204474.78</v>
      </c>
      <c r="P51" s="152">
        <v>204246.29</v>
      </c>
      <c r="Q51" s="152">
        <v>207578.82</v>
      </c>
      <c r="R51" s="152">
        <v>180448.05</v>
      </c>
      <c r="S51" s="152">
        <v>184749.39</v>
      </c>
      <c r="T51" s="152">
        <v>186195.59</v>
      </c>
      <c r="U51" s="152">
        <v>195017.68</v>
      </c>
      <c r="V51" s="152">
        <v>171082.57</v>
      </c>
      <c r="W51" s="152">
        <v>169636.6</v>
      </c>
      <c r="X51" s="152">
        <v>174689.77</v>
      </c>
      <c r="Y51" s="152">
        <v>182635.47</v>
      </c>
      <c r="Z51" s="152">
        <v>162614.23000000001</v>
      </c>
      <c r="AA51" s="152">
        <v>172124.29</v>
      </c>
      <c r="AB51" s="152">
        <v>169650.04</v>
      </c>
      <c r="AC51" s="152">
        <v>178364.43</v>
      </c>
      <c r="AD51" s="152">
        <v>156692.81</v>
      </c>
      <c r="AE51" s="152">
        <v>173476.37</v>
      </c>
      <c r="AF51" s="152">
        <v>162294.06</v>
      </c>
      <c r="AG51" s="152">
        <v>205416.9</v>
      </c>
      <c r="AH51" s="152">
        <v>168881.52</v>
      </c>
      <c r="AI51" s="152">
        <v>187216.77</v>
      </c>
      <c r="AJ51" s="152">
        <v>176487.19</v>
      </c>
      <c r="AK51" s="152">
        <v>194431</v>
      </c>
      <c r="AL51" s="152">
        <v>170723.54</v>
      </c>
      <c r="AM51" s="152">
        <v>195856.05</v>
      </c>
      <c r="AN51" s="152">
        <v>192500.06</v>
      </c>
      <c r="AO51" s="152">
        <v>201223.64</v>
      </c>
      <c r="AP51" s="152">
        <v>173729.66</v>
      </c>
      <c r="AQ51" s="152">
        <v>192143.47</v>
      </c>
      <c r="AR51" s="152">
        <v>201124.14</v>
      </c>
      <c r="AS51" s="152">
        <v>204207.17</v>
      </c>
      <c r="AT51" s="152">
        <v>173592.07</v>
      </c>
      <c r="AU51" s="152">
        <v>205419.73</v>
      </c>
      <c r="AV51" s="152">
        <v>199224.06</v>
      </c>
      <c r="AW51" s="152">
        <v>207132.73</v>
      </c>
      <c r="AX51" s="152">
        <v>174340.31</v>
      </c>
      <c r="AY51" s="152">
        <v>194873.01</v>
      </c>
      <c r="AZ51" s="152">
        <v>198216.4</v>
      </c>
      <c r="BA51" s="152">
        <v>156518.14000000001</v>
      </c>
      <c r="BB51" s="152">
        <v>169629.16</v>
      </c>
      <c r="BC51" s="152">
        <v>201519.93</v>
      </c>
      <c r="BD51" s="152">
        <v>219346.19</v>
      </c>
      <c r="BE51" s="152">
        <v>214563.29</v>
      </c>
      <c r="BF51" s="152">
        <v>179384.97</v>
      </c>
      <c r="BG51" s="152">
        <v>213483.14</v>
      </c>
      <c r="BH51" s="152">
        <v>237470.12</v>
      </c>
      <c r="BI51" s="152">
        <v>239857.53</v>
      </c>
      <c r="BJ51" s="152">
        <v>195772.13</v>
      </c>
      <c r="BK51" s="152">
        <v>215833.21</v>
      </c>
      <c r="BL51" s="152">
        <v>227079.94</v>
      </c>
      <c r="BM51" s="152">
        <v>215360.34</v>
      </c>
      <c r="BN51" s="243">
        <v>180198.19</v>
      </c>
      <c r="BO51" s="152">
        <v>185914.49</v>
      </c>
      <c r="BP51" s="243">
        <v>208251.57</v>
      </c>
      <c r="BQ51" s="152">
        <v>207167.7</v>
      </c>
      <c r="BR51" s="152">
        <v>176346.81</v>
      </c>
      <c r="BS51" s="152">
        <v>211863.8</v>
      </c>
      <c r="BT51" s="152">
        <v>199656</v>
      </c>
      <c r="BU51" s="152">
        <v>210000</v>
      </c>
      <c r="BV51" s="243">
        <v>184912</v>
      </c>
      <c r="BW51" s="244">
        <v>205459</v>
      </c>
      <c r="BX51" s="181"/>
      <c r="BY51" s="181"/>
    </row>
    <row r="52" spans="1:77" customFormat="1" ht="15.75" customHeight="1" x14ac:dyDescent="0.25">
      <c r="A52" s="188"/>
      <c r="B52" s="229" t="s">
        <v>357</v>
      </c>
      <c r="C52" s="230" t="s">
        <v>358</v>
      </c>
      <c r="D52" s="152">
        <v>58684.23</v>
      </c>
      <c r="E52" s="152">
        <v>44724.87</v>
      </c>
      <c r="F52" s="152">
        <v>37189.769999999997</v>
      </c>
      <c r="G52" s="152">
        <v>48137.62</v>
      </c>
      <c r="H52" s="152">
        <v>57897.58</v>
      </c>
      <c r="I52" s="152">
        <v>42227.93</v>
      </c>
      <c r="J52" s="152">
        <v>36298.879999999997</v>
      </c>
      <c r="K52" s="152">
        <v>48374.69</v>
      </c>
      <c r="L52" s="152">
        <v>53671.39</v>
      </c>
      <c r="M52" s="152">
        <v>43747.56</v>
      </c>
      <c r="N52" s="152">
        <v>36449.72</v>
      </c>
      <c r="O52" s="152">
        <v>51066</v>
      </c>
      <c r="P52" s="152">
        <v>55298.64</v>
      </c>
      <c r="Q52" s="152">
        <v>41381.839999999997</v>
      </c>
      <c r="R52" s="152">
        <v>40196.61</v>
      </c>
      <c r="S52" s="152">
        <v>52959.39</v>
      </c>
      <c r="T52" s="152">
        <v>61122.18</v>
      </c>
      <c r="U52" s="152">
        <v>50001.69</v>
      </c>
      <c r="V52" s="152">
        <v>44496.57</v>
      </c>
      <c r="W52" s="152">
        <v>59263.9</v>
      </c>
      <c r="X52" s="152">
        <v>62808.67</v>
      </c>
      <c r="Y52" s="152">
        <v>46028.02</v>
      </c>
      <c r="Z52" s="152">
        <v>40014.28</v>
      </c>
      <c r="AA52" s="152">
        <v>53595.199999999997</v>
      </c>
      <c r="AB52" s="152">
        <v>63217.08</v>
      </c>
      <c r="AC52" s="152">
        <v>46732.04</v>
      </c>
      <c r="AD52" s="152">
        <v>40786.68</v>
      </c>
      <c r="AE52" s="152">
        <v>57571.95</v>
      </c>
      <c r="AF52" s="152">
        <v>63487.59</v>
      </c>
      <c r="AG52" s="152">
        <v>51000.800000000003</v>
      </c>
      <c r="AH52" s="152">
        <v>44916.800000000003</v>
      </c>
      <c r="AI52" s="152">
        <v>58210.47</v>
      </c>
      <c r="AJ52" s="152">
        <v>65180.33</v>
      </c>
      <c r="AK52" s="152">
        <v>45354.85</v>
      </c>
      <c r="AL52" s="152">
        <v>37546.54</v>
      </c>
      <c r="AM52" s="152">
        <v>55598.97</v>
      </c>
      <c r="AN52" s="152">
        <v>60802.55</v>
      </c>
      <c r="AO52" s="152">
        <v>45159.63</v>
      </c>
      <c r="AP52" s="152">
        <v>37269.78</v>
      </c>
      <c r="AQ52" s="152">
        <v>52868.92</v>
      </c>
      <c r="AR52" s="152">
        <v>57319.56</v>
      </c>
      <c r="AS52" s="152">
        <v>39690.71</v>
      </c>
      <c r="AT52" s="152">
        <v>30714.76</v>
      </c>
      <c r="AU52" s="152">
        <v>48066.23</v>
      </c>
      <c r="AV52" s="152">
        <v>53242.64</v>
      </c>
      <c r="AW52" s="152">
        <v>44623.27</v>
      </c>
      <c r="AX52" s="152">
        <v>41089.64</v>
      </c>
      <c r="AY52" s="152">
        <v>65388.1</v>
      </c>
      <c r="AZ52" s="152">
        <v>76463.070000000007</v>
      </c>
      <c r="BA52" s="152">
        <v>57584.160000000003</v>
      </c>
      <c r="BB52" s="152">
        <v>50078.98</v>
      </c>
      <c r="BC52" s="152">
        <v>67138.820000000007</v>
      </c>
      <c r="BD52" s="152">
        <v>72618.559999999998</v>
      </c>
      <c r="BE52" s="152">
        <v>48688.74</v>
      </c>
      <c r="BF52" s="152">
        <v>39209.230000000003</v>
      </c>
      <c r="BG52" s="152">
        <v>54047.47</v>
      </c>
      <c r="BH52" s="152">
        <v>51176.66</v>
      </c>
      <c r="BI52" s="152">
        <v>39488.1</v>
      </c>
      <c r="BJ52" s="152">
        <v>38539.74</v>
      </c>
      <c r="BK52" s="152">
        <v>53435.99</v>
      </c>
      <c r="BL52" s="152">
        <v>58699.29</v>
      </c>
      <c r="BM52" s="152">
        <v>44589.22</v>
      </c>
      <c r="BN52" s="243">
        <v>41259.07</v>
      </c>
      <c r="BO52" s="152">
        <v>59144.97</v>
      </c>
      <c r="BP52" s="243">
        <v>59386.400000000001</v>
      </c>
      <c r="BQ52" s="152">
        <v>43305.75</v>
      </c>
      <c r="BR52" s="152">
        <v>39773.67</v>
      </c>
      <c r="BS52" s="152">
        <v>52018.07</v>
      </c>
      <c r="BT52" s="152">
        <v>58887</v>
      </c>
      <c r="BU52" s="152">
        <v>41767</v>
      </c>
      <c r="BV52" s="243">
        <v>38436</v>
      </c>
      <c r="BW52" s="244">
        <v>50297</v>
      </c>
      <c r="BX52" s="181"/>
      <c r="BY52" s="181"/>
    </row>
    <row r="53" spans="1:77" customFormat="1" ht="15.75" customHeight="1" x14ac:dyDescent="0.25">
      <c r="A53" s="188"/>
      <c r="B53" s="229" t="s">
        <v>95</v>
      </c>
      <c r="C53" s="230" t="s">
        <v>24</v>
      </c>
      <c r="D53" s="152">
        <v>71033.09</v>
      </c>
      <c r="E53" s="152">
        <v>80278.399999999994</v>
      </c>
      <c r="F53" s="152">
        <v>67042.44</v>
      </c>
      <c r="G53" s="152">
        <v>90256.05</v>
      </c>
      <c r="H53" s="152">
        <v>64344.92</v>
      </c>
      <c r="I53" s="152">
        <v>81317.72</v>
      </c>
      <c r="J53" s="152">
        <v>72448.2</v>
      </c>
      <c r="K53" s="152">
        <v>95572.1</v>
      </c>
      <c r="L53" s="152">
        <v>62135.51</v>
      </c>
      <c r="M53" s="152">
        <v>78113.759999999995</v>
      </c>
      <c r="N53" s="152">
        <v>72665.77</v>
      </c>
      <c r="O53" s="152">
        <v>97233.83</v>
      </c>
      <c r="P53" s="152">
        <v>64667.33</v>
      </c>
      <c r="Q53" s="152">
        <v>82779.87</v>
      </c>
      <c r="R53" s="152">
        <v>75459.31</v>
      </c>
      <c r="S53" s="152">
        <v>97818.49</v>
      </c>
      <c r="T53" s="152">
        <v>68382.73</v>
      </c>
      <c r="U53" s="152">
        <v>80889.119999999995</v>
      </c>
      <c r="V53" s="152">
        <v>73999.14</v>
      </c>
      <c r="W53" s="152">
        <v>96295.91</v>
      </c>
      <c r="X53" s="152">
        <v>63008.95</v>
      </c>
      <c r="Y53" s="152">
        <v>78920.55</v>
      </c>
      <c r="Z53" s="152">
        <v>71826.91</v>
      </c>
      <c r="AA53" s="152">
        <v>92966.37</v>
      </c>
      <c r="AB53" s="152">
        <v>64112.98</v>
      </c>
      <c r="AC53" s="152">
        <v>79736.42</v>
      </c>
      <c r="AD53" s="152">
        <v>73553.47</v>
      </c>
      <c r="AE53" s="152">
        <v>98766.76</v>
      </c>
      <c r="AF53" s="152">
        <v>69153.34</v>
      </c>
      <c r="AG53" s="152">
        <v>86322.53</v>
      </c>
      <c r="AH53" s="152">
        <v>75689.100000000006</v>
      </c>
      <c r="AI53" s="152">
        <v>106041.66</v>
      </c>
      <c r="AJ53" s="152">
        <v>68432.25</v>
      </c>
      <c r="AK53" s="152">
        <v>86358.15</v>
      </c>
      <c r="AL53" s="152">
        <v>74058.7</v>
      </c>
      <c r="AM53" s="152">
        <v>101650.86</v>
      </c>
      <c r="AN53" s="152">
        <v>70425.850000000006</v>
      </c>
      <c r="AO53" s="152">
        <v>89178.07</v>
      </c>
      <c r="AP53" s="152">
        <v>79084.05</v>
      </c>
      <c r="AQ53" s="152">
        <v>106086.54</v>
      </c>
      <c r="AR53" s="152">
        <v>73206.14</v>
      </c>
      <c r="AS53" s="152">
        <v>91450.15</v>
      </c>
      <c r="AT53" s="152">
        <v>84166.22</v>
      </c>
      <c r="AU53" s="152">
        <v>110529.06</v>
      </c>
      <c r="AV53" s="152">
        <v>80527.539999999994</v>
      </c>
      <c r="AW53" s="152">
        <v>95380.67</v>
      </c>
      <c r="AX53" s="152">
        <v>83632.600000000006</v>
      </c>
      <c r="AY53" s="152">
        <v>111601.49</v>
      </c>
      <c r="AZ53" s="152">
        <v>79026.12</v>
      </c>
      <c r="BA53" s="152">
        <v>100873.99</v>
      </c>
      <c r="BB53" s="152">
        <v>81919.960000000006</v>
      </c>
      <c r="BC53" s="152">
        <v>105261.93</v>
      </c>
      <c r="BD53" s="152">
        <v>74993.210000000006</v>
      </c>
      <c r="BE53" s="152">
        <v>97901.67</v>
      </c>
      <c r="BF53" s="152">
        <v>85389.58</v>
      </c>
      <c r="BG53" s="152">
        <v>114146.94</v>
      </c>
      <c r="BH53" s="152">
        <v>82774.12</v>
      </c>
      <c r="BI53" s="152">
        <v>103290.48</v>
      </c>
      <c r="BJ53" s="152">
        <v>82918.19</v>
      </c>
      <c r="BK53" s="152">
        <v>115445.68</v>
      </c>
      <c r="BL53" s="152">
        <v>78600.740000000005</v>
      </c>
      <c r="BM53" s="152">
        <v>102118.36</v>
      </c>
      <c r="BN53" s="243">
        <v>83817.89</v>
      </c>
      <c r="BO53" s="152">
        <v>117839.62</v>
      </c>
      <c r="BP53" s="243">
        <v>78423.3</v>
      </c>
      <c r="BQ53" s="152">
        <v>94081.4</v>
      </c>
      <c r="BR53" s="152">
        <v>81911.399999999994</v>
      </c>
      <c r="BS53" s="152">
        <v>112214.96</v>
      </c>
      <c r="BT53" s="152">
        <v>72983</v>
      </c>
      <c r="BU53" s="152">
        <v>92249</v>
      </c>
      <c r="BV53" s="243">
        <v>78019</v>
      </c>
      <c r="BW53" s="244">
        <v>112197</v>
      </c>
      <c r="BX53" s="181"/>
      <c r="BY53" s="181"/>
    </row>
    <row r="54" spans="1:77" customFormat="1" ht="15.75" customHeight="1" x14ac:dyDescent="0.25">
      <c r="A54" s="188"/>
      <c r="B54" s="229" t="s">
        <v>96</v>
      </c>
      <c r="C54" s="230" t="s">
        <v>310</v>
      </c>
      <c r="D54" s="152">
        <v>50020.6</v>
      </c>
      <c r="E54" s="152">
        <v>52865.95</v>
      </c>
      <c r="F54" s="152">
        <v>49960.959999999999</v>
      </c>
      <c r="G54" s="152">
        <v>52042.61</v>
      </c>
      <c r="H54" s="152">
        <v>44107.01</v>
      </c>
      <c r="I54" s="152">
        <v>46479.78</v>
      </c>
      <c r="J54" s="152">
        <v>44762.14</v>
      </c>
      <c r="K54" s="152">
        <v>46973.93</v>
      </c>
      <c r="L54" s="152">
        <v>43737.97</v>
      </c>
      <c r="M54" s="152">
        <v>48677.54</v>
      </c>
      <c r="N54" s="152">
        <v>49549.23</v>
      </c>
      <c r="O54" s="152">
        <v>51699.67</v>
      </c>
      <c r="P54" s="152">
        <v>49194.74</v>
      </c>
      <c r="Q54" s="152">
        <v>56071.02</v>
      </c>
      <c r="R54" s="152">
        <v>54076.73</v>
      </c>
      <c r="S54" s="152">
        <v>54122.37</v>
      </c>
      <c r="T54" s="152">
        <v>49787.12</v>
      </c>
      <c r="U54" s="152">
        <v>53018.78</v>
      </c>
      <c r="V54" s="152">
        <v>51060.55</v>
      </c>
      <c r="W54" s="152">
        <v>53396.36</v>
      </c>
      <c r="X54" s="152">
        <v>48758.25</v>
      </c>
      <c r="Y54" s="152">
        <v>55524.06</v>
      </c>
      <c r="Z54" s="152">
        <v>52225.120000000003</v>
      </c>
      <c r="AA54" s="152">
        <v>55961.24</v>
      </c>
      <c r="AB54" s="152">
        <v>51848.97</v>
      </c>
      <c r="AC54" s="152">
        <v>57204.53</v>
      </c>
      <c r="AD54" s="152">
        <v>53756.98</v>
      </c>
      <c r="AE54" s="152">
        <v>52772.98</v>
      </c>
      <c r="AF54" s="152">
        <v>52626.43</v>
      </c>
      <c r="AG54" s="152">
        <v>53454.41</v>
      </c>
      <c r="AH54" s="152">
        <v>52567.29</v>
      </c>
      <c r="AI54" s="152">
        <v>51757.61</v>
      </c>
      <c r="AJ54" s="152">
        <v>49097.02</v>
      </c>
      <c r="AK54" s="152">
        <v>55054.35</v>
      </c>
      <c r="AL54" s="152">
        <v>53890.32</v>
      </c>
      <c r="AM54" s="152">
        <v>53558.7</v>
      </c>
      <c r="AN54" s="152">
        <v>52402.22</v>
      </c>
      <c r="AO54" s="152">
        <v>56367.08</v>
      </c>
      <c r="AP54" s="152">
        <v>52009.63</v>
      </c>
      <c r="AQ54" s="152">
        <v>56619.75</v>
      </c>
      <c r="AR54" s="152">
        <v>53575.15</v>
      </c>
      <c r="AS54" s="152">
        <v>59581.02</v>
      </c>
      <c r="AT54" s="152">
        <v>56516.15</v>
      </c>
      <c r="AU54" s="152">
        <v>57256.82</v>
      </c>
      <c r="AV54" s="152">
        <v>55451.58</v>
      </c>
      <c r="AW54" s="152">
        <v>60214.33</v>
      </c>
      <c r="AX54" s="152">
        <v>59028.59</v>
      </c>
      <c r="AY54" s="152">
        <v>58734.46</v>
      </c>
      <c r="AZ54" s="152">
        <v>50896.13</v>
      </c>
      <c r="BA54" s="152">
        <v>40957.08</v>
      </c>
      <c r="BB54" s="152">
        <v>44066.69</v>
      </c>
      <c r="BC54" s="152">
        <v>45938.96</v>
      </c>
      <c r="BD54" s="152">
        <v>41903.57</v>
      </c>
      <c r="BE54" s="152">
        <v>45989.16</v>
      </c>
      <c r="BF54" s="152">
        <v>47224.68</v>
      </c>
      <c r="BG54" s="152">
        <v>54790.11</v>
      </c>
      <c r="BH54" s="152">
        <v>47524.51</v>
      </c>
      <c r="BI54" s="152">
        <v>59269.3</v>
      </c>
      <c r="BJ54" s="243">
        <v>54136.639999999999</v>
      </c>
      <c r="BK54" s="243">
        <v>54914.15</v>
      </c>
      <c r="BL54" s="243">
        <v>51118.58</v>
      </c>
      <c r="BM54" s="243">
        <v>53679.88</v>
      </c>
      <c r="BN54" s="243">
        <v>52226.34</v>
      </c>
      <c r="BO54" s="243">
        <v>55300.33</v>
      </c>
      <c r="BP54" s="243">
        <v>52077.71</v>
      </c>
      <c r="BQ54" s="243">
        <v>53582.04</v>
      </c>
      <c r="BR54" s="152">
        <v>53734.53</v>
      </c>
      <c r="BS54" s="152">
        <v>53515.07</v>
      </c>
      <c r="BT54" s="152">
        <v>52009</v>
      </c>
      <c r="BU54" s="152">
        <v>53598</v>
      </c>
      <c r="BV54" s="243">
        <v>50832</v>
      </c>
      <c r="BW54" s="244">
        <v>53038</v>
      </c>
      <c r="BX54" s="181"/>
      <c r="BY54" s="181"/>
    </row>
    <row r="55" spans="1:77" customFormat="1" ht="15.75" customHeight="1" x14ac:dyDescent="0.25">
      <c r="A55" s="188"/>
      <c r="B55" s="229" t="s">
        <v>97</v>
      </c>
      <c r="C55" s="230" t="s">
        <v>29</v>
      </c>
      <c r="D55" s="152">
        <v>423446.37</v>
      </c>
      <c r="E55" s="152">
        <v>473258.36</v>
      </c>
      <c r="F55" s="152">
        <v>445580.1</v>
      </c>
      <c r="G55" s="152">
        <v>482892.58</v>
      </c>
      <c r="H55" s="152">
        <v>420971.36</v>
      </c>
      <c r="I55" s="152">
        <v>465221.5</v>
      </c>
      <c r="J55" s="152">
        <v>435410.12</v>
      </c>
      <c r="K55" s="152">
        <v>489057.05</v>
      </c>
      <c r="L55" s="152">
        <v>429077.07</v>
      </c>
      <c r="M55" s="152">
        <v>484574.19</v>
      </c>
      <c r="N55" s="152">
        <v>460552.91</v>
      </c>
      <c r="O55" s="152">
        <v>512181.84</v>
      </c>
      <c r="P55" s="152">
        <v>455674.78</v>
      </c>
      <c r="Q55" s="152">
        <v>508172.9</v>
      </c>
      <c r="R55" s="152">
        <v>484740.2</v>
      </c>
      <c r="S55" s="152">
        <v>519680.33</v>
      </c>
      <c r="T55" s="152">
        <v>461726.26</v>
      </c>
      <c r="U55" s="152">
        <v>511558.36</v>
      </c>
      <c r="V55" s="152">
        <v>481399.13</v>
      </c>
      <c r="W55" s="152">
        <v>529261.19999999995</v>
      </c>
      <c r="X55" s="152">
        <v>475612.1</v>
      </c>
      <c r="Y55" s="152">
        <v>527547.56000000006</v>
      </c>
      <c r="Z55" s="152">
        <v>502184.24</v>
      </c>
      <c r="AA55" s="152">
        <v>565573.05000000005</v>
      </c>
      <c r="AB55" s="152">
        <v>501626.5</v>
      </c>
      <c r="AC55" s="152">
        <v>552029.31999999995</v>
      </c>
      <c r="AD55" s="152">
        <v>526791.64</v>
      </c>
      <c r="AE55" s="152">
        <v>583049.52</v>
      </c>
      <c r="AF55" s="152">
        <v>530768.35</v>
      </c>
      <c r="AG55" s="152">
        <v>577947.96</v>
      </c>
      <c r="AH55" s="152">
        <v>548454.14</v>
      </c>
      <c r="AI55" s="152">
        <v>618351.04</v>
      </c>
      <c r="AJ55" s="152">
        <v>540313.97</v>
      </c>
      <c r="AK55" s="152">
        <v>607060.81000000006</v>
      </c>
      <c r="AL55" s="152">
        <v>565219.17000000004</v>
      </c>
      <c r="AM55" s="152">
        <v>628780.53</v>
      </c>
      <c r="AN55" s="152">
        <v>569701.25</v>
      </c>
      <c r="AO55" s="152">
        <v>602202.32999999996</v>
      </c>
      <c r="AP55" s="152">
        <v>573999.80000000005</v>
      </c>
      <c r="AQ55" s="152">
        <v>640441.13</v>
      </c>
      <c r="AR55" s="152">
        <v>573476.14</v>
      </c>
      <c r="AS55" s="152">
        <v>627484.98</v>
      </c>
      <c r="AT55" s="152">
        <v>589103.75</v>
      </c>
      <c r="AU55" s="152">
        <v>656704.9</v>
      </c>
      <c r="AV55" s="152">
        <v>593292.56999999995</v>
      </c>
      <c r="AW55" s="152">
        <v>650791.06000000006</v>
      </c>
      <c r="AX55" s="152">
        <v>617014.62</v>
      </c>
      <c r="AY55" s="152">
        <v>691955.75</v>
      </c>
      <c r="AZ55" s="152">
        <v>626599.31999999995</v>
      </c>
      <c r="BA55" s="152">
        <v>615871.28</v>
      </c>
      <c r="BB55" s="152">
        <v>610921.91</v>
      </c>
      <c r="BC55" s="152">
        <v>691727.08</v>
      </c>
      <c r="BD55" s="152">
        <v>623184.35</v>
      </c>
      <c r="BE55" s="152">
        <v>689606.52</v>
      </c>
      <c r="BF55" s="152">
        <v>647373.04</v>
      </c>
      <c r="BG55" s="152">
        <v>738233.53</v>
      </c>
      <c r="BH55" s="152">
        <v>633870.91</v>
      </c>
      <c r="BI55" s="152">
        <v>686267.1</v>
      </c>
      <c r="BJ55" s="243">
        <v>656889.81000000006</v>
      </c>
      <c r="BK55" s="243">
        <v>719356.85</v>
      </c>
      <c r="BL55" s="243">
        <v>648793.05000000005</v>
      </c>
      <c r="BM55" s="243">
        <v>690952.46</v>
      </c>
      <c r="BN55" s="243">
        <v>687245.4</v>
      </c>
      <c r="BO55" s="243">
        <v>736150.9</v>
      </c>
      <c r="BP55" s="243">
        <v>691499.52000000002</v>
      </c>
      <c r="BQ55" s="243">
        <v>732448.3</v>
      </c>
      <c r="BR55" s="152">
        <v>705878.79</v>
      </c>
      <c r="BS55" s="152">
        <v>775312.48</v>
      </c>
      <c r="BT55" s="152">
        <v>692104</v>
      </c>
      <c r="BU55" s="152">
        <v>768192</v>
      </c>
      <c r="BV55" s="243">
        <v>728525</v>
      </c>
      <c r="BW55" s="244">
        <v>809299</v>
      </c>
      <c r="BX55" s="181"/>
      <c r="BY55" s="181"/>
    </row>
    <row r="56" spans="1:77" customFormat="1" ht="15.75" customHeight="1" x14ac:dyDescent="0.25">
      <c r="A56" s="188"/>
      <c r="B56" s="229" t="s">
        <v>98</v>
      </c>
      <c r="C56" s="230" t="s">
        <v>26</v>
      </c>
      <c r="D56" s="152">
        <v>290746.83</v>
      </c>
      <c r="E56" s="152">
        <v>279955.28999999998</v>
      </c>
      <c r="F56" s="152">
        <v>229137.76</v>
      </c>
      <c r="G56" s="152">
        <v>278563.96000000002</v>
      </c>
      <c r="H56" s="152">
        <v>294632.18</v>
      </c>
      <c r="I56" s="152">
        <v>279103.03999999998</v>
      </c>
      <c r="J56" s="152">
        <v>233275.01</v>
      </c>
      <c r="K56" s="152">
        <v>282106.78999999998</v>
      </c>
      <c r="L56" s="152">
        <v>295279.18</v>
      </c>
      <c r="M56" s="152">
        <v>282054.7</v>
      </c>
      <c r="N56" s="152">
        <v>234722.47</v>
      </c>
      <c r="O56" s="152">
        <v>283739.49</v>
      </c>
      <c r="P56" s="152">
        <v>295389.71999999997</v>
      </c>
      <c r="Q56" s="152">
        <v>278929.25</v>
      </c>
      <c r="R56" s="152">
        <v>233053.96</v>
      </c>
      <c r="S56" s="152">
        <v>283171.58</v>
      </c>
      <c r="T56" s="152">
        <v>299333.95</v>
      </c>
      <c r="U56" s="152">
        <v>279983.57</v>
      </c>
      <c r="V56" s="152">
        <v>234337.52</v>
      </c>
      <c r="W56" s="152">
        <v>283135</v>
      </c>
      <c r="X56" s="152">
        <v>296180.86</v>
      </c>
      <c r="Y56" s="152">
        <v>282445.55</v>
      </c>
      <c r="Z56" s="152">
        <v>235962.69</v>
      </c>
      <c r="AA56" s="152">
        <v>284462.71000000002</v>
      </c>
      <c r="AB56" s="152">
        <v>296190.15999999997</v>
      </c>
      <c r="AC56" s="152">
        <v>281869.53999999998</v>
      </c>
      <c r="AD56" s="152">
        <v>238141.32</v>
      </c>
      <c r="AE56" s="152">
        <v>286096.36</v>
      </c>
      <c r="AF56" s="152">
        <v>299471.99</v>
      </c>
      <c r="AG56" s="152">
        <v>286796.15999999997</v>
      </c>
      <c r="AH56" s="152">
        <v>239864.27</v>
      </c>
      <c r="AI56" s="152">
        <v>291802.31</v>
      </c>
      <c r="AJ56" s="152">
        <v>299887.53999999998</v>
      </c>
      <c r="AK56" s="152">
        <v>298661.33</v>
      </c>
      <c r="AL56" s="152">
        <v>243536.99</v>
      </c>
      <c r="AM56" s="152">
        <v>296124.31</v>
      </c>
      <c r="AN56" s="152">
        <v>307685.34000000003</v>
      </c>
      <c r="AO56" s="152">
        <v>292883.39</v>
      </c>
      <c r="AP56" s="152">
        <v>246795.74</v>
      </c>
      <c r="AQ56" s="152">
        <v>302892.46000000002</v>
      </c>
      <c r="AR56" s="152">
        <v>306314.49</v>
      </c>
      <c r="AS56" s="152">
        <v>298282.81</v>
      </c>
      <c r="AT56" s="152">
        <v>247996.13</v>
      </c>
      <c r="AU56" s="152">
        <v>305314.5</v>
      </c>
      <c r="AV56" s="152">
        <v>309784.48</v>
      </c>
      <c r="AW56" s="152">
        <v>297146.5</v>
      </c>
      <c r="AX56" s="152">
        <v>249151.54</v>
      </c>
      <c r="AY56" s="152">
        <v>303312.78999999998</v>
      </c>
      <c r="AZ56" s="152">
        <v>300876.14</v>
      </c>
      <c r="BA56" s="152">
        <v>280509.86</v>
      </c>
      <c r="BB56" s="152">
        <v>240885.84</v>
      </c>
      <c r="BC56" s="152">
        <v>291499.51</v>
      </c>
      <c r="BD56" s="152">
        <v>302296.40000000002</v>
      </c>
      <c r="BE56" s="152">
        <v>298298.03000000003</v>
      </c>
      <c r="BF56" s="152">
        <v>247755.57</v>
      </c>
      <c r="BG56" s="152">
        <v>296914.67</v>
      </c>
      <c r="BH56" s="152">
        <v>304734.26</v>
      </c>
      <c r="BI56" s="152">
        <v>294919.98</v>
      </c>
      <c r="BJ56" s="243">
        <v>252333.81</v>
      </c>
      <c r="BK56" s="243">
        <v>304301.36</v>
      </c>
      <c r="BL56" s="243">
        <v>318959.57</v>
      </c>
      <c r="BM56" s="243">
        <v>297833.88</v>
      </c>
      <c r="BN56" s="243">
        <v>250206.52</v>
      </c>
      <c r="BO56" s="243">
        <v>309152.71000000002</v>
      </c>
      <c r="BP56" s="243">
        <v>321613.13</v>
      </c>
      <c r="BQ56" s="243">
        <v>308915.78000000003</v>
      </c>
      <c r="BR56" s="152">
        <v>259119.94</v>
      </c>
      <c r="BS56" s="152">
        <v>318397.96000000002</v>
      </c>
      <c r="BT56" s="152">
        <v>321117</v>
      </c>
      <c r="BU56" s="152">
        <v>304087</v>
      </c>
      <c r="BV56" s="243">
        <v>263391</v>
      </c>
      <c r="BW56" s="244">
        <v>320207</v>
      </c>
      <c r="BX56" s="181"/>
      <c r="BY56" s="181"/>
    </row>
    <row r="57" spans="1:77" ht="15.75" customHeight="1" x14ac:dyDescent="0.3">
      <c r="A57" s="188"/>
      <c r="B57" s="231" t="s">
        <v>359</v>
      </c>
      <c r="C57" s="191" t="s">
        <v>360</v>
      </c>
      <c r="D57" s="245">
        <v>14717.32</v>
      </c>
      <c r="E57" s="152">
        <v>17683.82</v>
      </c>
      <c r="F57" s="245">
        <v>14742</v>
      </c>
      <c r="G57" s="245">
        <v>16719.66</v>
      </c>
      <c r="H57" s="245">
        <v>14449.11</v>
      </c>
      <c r="I57" s="245">
        <v>17555.07</v>
      </c>
      <c r="J57" s="245">
        <v>14406.39</v>
      </c>
      <c r="K57" s="245">
        <v>16153.2</v>
      </c>
      <c r="L57" s="245">
        <v>14378.04</v>
      </c>
      <c r="M57" s="245">
        <v>17558.689999999999</v>
      </c>
      <c r="N57" s="245">
        <v>14554.66</v>
      </c>
      <c r="O57" s="245">
        <v>15898.76</v>
      </c>
      <c r="P57" s="245">
        <v>14482.24</v>
      </c>
      <c r="Q57" s="245">
        <v>17660.150000000001</v>
      </c>
      <c r="R57" s="245">
        <v>14703.75</v>
      </c>
      <c r="S57" s="245">
        <v>16334.05</v>
      </c>
      <c r="T57" s="245">
        <v>14683.11</v>
      </c>
      <c r="U57" s="245">
        <v>17793.95</v>
      </c>
      <c r="V57" s="245">
        <v>14949.91</v>
      </c>
      <c r="W57" s="245">
        <v>16301.26</v>
      </c>
      <c r="X57" s="245">
        <v>14759.74</v>
      </c>
      <c r="Y57" s="245">
        <v>17448.2</v>
      </c>
      <c r="Z57" s="245">
        <v>15097.21</v>
      </c>
      <c r="AA57" s="245">
        <v>16353.9</v>
      </c>
      <c r="AB57" s="245">
        <v>15191.24</v>
      </c>
      <c r="AC57" s="245">
        <v>17557.759999999998</v>
      </c>
      <c r="AD57" s="245">
        <v>15568.07</v>
      </c>
      <c r="AE57" s="245">
        <v>16847.939999999999</v>
      </c>
      <c r="AF57" s="245">
        <v>15332.55</v>
      </c>
      <c r="AG57" s="245">
        <v>17680.75</v>
      </c>
      <c r="AH57" s="245">
        <v>15683.37</v>
      </c>
      <c r="AI57" s="245">
        <v>16971.05</v>
      </c>
      <c r="AJ57" s="245">
        <v>15290.51</v>
      </c>
      <c r="AK57" s="245">
        <v>17662.189999999999</v>
      </c>
      <c r="AL57" s="245">
        <v>15808.99</v>
      </c>
      <c r="AM57" s="245">
        <v>17129.349999999999</v>
      </c>
      <c r="AN57" s="245">
        <v>15819.75</v>
      </c>
      <c r="AO57" s="245">
        <v>17978.91</v>
      </c>
      <c r="AP57" s="245">
        <v>16248.25</v>
      </c>
      <c r="AQ57" s="245">
        <v>17645.349999999999</v>
      </c>
      <c r="AR57" s="245">
        <v>15806.81</v>
      </c>
      <c r="AS57" s="245">
        <v>18031.8</v>
      </c>
      <c r="AT57" s="245">
        <v>16494.990000000002</v>
      </c>
      <c r="AU57" s="245">
        <v>17384.990000000002</v>
      </c>
      <c r="AV57" s="245">
        <v>16072.9</v>
      </c>
      <c r="AW57" s="245">
        <v>18192.240000000002</v>
      </c>
      <c r="AX57" s="245">
        <v>16423.7</v>
      </c>
      <c r="AY57" s="245">
        <v>17488.21</v>
      </c>
      <c r="AZ57" s="245">
        <v>15866.38</v>
      </c>
      <c r="BA57" s="245">
        <v>16546.55</v>
      </c>
      <c r="BB57" s="245">
        <v>15622.7</v>
      </c>
      <c r="BC57" s="245">
        <v>16729.91</v>
      </c>
      <c r="BD57" s="245">
        <v>15410.58</v>
      </c>
      <c r="BE57" s="245">
        <v>17511.29</v>
      </c>
      <c r="BF57" s="245">
        <v>16209.08</v>
      </c>
      <c r="BG57" s="245">
        <v>17381.3</v>
      </c>
      <c r="BH57" s="245">
        <v>15968.42</v>
      </c>
      <c r="BI57" s="245">
        <v>18453.240000000002</v>
      </c>
      <c r="BJ57" s="246">
        <v>16989.73</v>
      </c>
      <c r="BK57" s="246">
        <v>18000.95</v>
      </c>
      <c r="BL57" s="246">
        <v>16080.52</v>
      </c>
      <c r="BM57" s="246">
        <v>18944.07</v>
      </c>
      <c r="BN57" s="246">
        <v>16823.490000000002</v>
      </c>
      <c r="BO57" s="246">
        <v>18562.189999999999</v>
      </c>
      <c r="BP57" s="246">
        <v>16896.099999999999</v>
      </c>
      <c r="BQ57" s="246">
        <v>18923.46</v>
      </c>
      <c r="BR57" s="152">
        <v>16647.16</v>
      </c>
      <c r="BS57" s="152">
        <v>18629.169999999998</v>
      </c>
      <c r="BT57" s="152">
        <v>17034</v>
      </c>
      <c r="BU57" s="152">
        <v>19855</v>
      </c>
      <c r="BV57" s="243">
        <v>17613</v>
      </c>
      <c r="BW57" s="244">
        <v>18401</v>
      </c>
      <c r="BX57" s="171"/>
      <c r="BY57" s="171"/>
    </row>
    <row r="58" spans="1:77" ht="15.75" customHeight="1" x14ac:dyDescent="0.3">
      <c r="A58" s="188"/>
      <c r="B58" s="238" t="s">
        <v>187</v>
      </c>
      <c r="C58" s="203" t="s">
        <v>186</v>
      </c>
      <c r="D58" s="242">
        <f>D43</f>
        <v>1256142</v>
      </c>
      <c r="E58" s="242">
        <f t="shared" ref="E58:BR58" si="2">E43</f>
        <v>1326346</v>
      </c>
      <c r="F58" s="242">
        <f t="shared" si="2"/>
        <v>1179015</v>
      </c>
      <c r="G58" s="242">
        <f t="shared" si="2"/>
        <v>1287571</v>
      </c>
      <c r="H58" s="242">
        <f t="shared" si="2"/>
        <v>1176228</v>
      </c>
      <c r="I58" s="242">
        <f t="shared" si="2"/>
        <v>1243722</v>
      </c>
      <c r="J58" s="242">
        <f t="shared" si="2"/>
        <v>1127380</v>
      </c>
      <c r="K58" s="242">
        <f t="shared" si="2"/>
        <v>1286875</v>
      </c>
      <c r="L58" s="242">
        <f t="shared" si="2"/>
        <v>1202048</v>
      </c>
      <c r="M58" s="242">
        <f t="shared" si="2"/>
        <v>1314346</v>
      </c>
      <c r="N58" s="242">
        <f t="shared" si="2"/>
        <v>1207881</v>
      </c>
      <c r="O58" s="242">
        <f t="shared" si="2"/>
        <v>1387934</v>
      </c>
      <c r="P58" s="242">
        <f t="shared" si="2"/>
        <v>1286182</v>
      </c>
      <c r="Q58" s="242">
        <f t="shared" si="2"/>
        <v>1361354</v>
      </c>
      <c r="R58" s="242">
        <f t="shared" si="2"/>
        <v>1248206</v>
      </c>
      <c r="S58" s="242">
        <f t="shared" si="2"/>
        <v>1378212</v>
      </c>
      <c r="T58" s="242">
        <f t="shared" si="2"/>
        <v>1288490</v>
      </c>
      <c r="U58" s="242">
        <f t="shared" si="2"/>
        <v>1350008</v>
      </c>
      <c r="V58" s="242">
        <f t="shared" si="2"/>
        <v>1234704</v>
      </c>
      <c r="W58" s="242">
        <f t="shared" si="2"/>
        <v>1378896</v>
      </c>
      <c r="X58" s="242">
        <f t="shared" si="2"/>
        <v>1283431</v>
      </c>
      <c r="Y58" s="242">
        <f t="shared" si="2"/>
        <v>1364226</v>
      </c>
      <c r="Z58" s="242">
        <f t="shared" si="2"/>
        <v>1247609</v>
      </c>
      <c r="AA58" s="242">
        <f t="shared" si="2"/>
        <v>1416583</v>
      </c>
      <c r="AB58" s="242">
        <f t="shared" si="2"/>
        <v>1312852</v>
      </c>
      <c r="AC58" s="242">
        <f t="shared" si="2"/>
        <v>1394227</v>
      </c>
      <c r="AD58" s="242">
        <f t="shared" si="2"/>
        <v>1278486</v>
      </c>
      <c r="AE58" s="242">
        <f t="shared" si="2"/>
        <v>1448233</v>
      </c>
      <c r="AF58" s="242">
        <f t="shared" si="2"/>
        <v>1350222</v>
      </c>
      <c r="AG58" s="242">
        <f t="shared" si="2"/>
        <v>1469848</v>
      </c>
      <c r="AH58" s="242">
        <f t="shared" si="2"/>
        <v>1326819</v>
      </c>
      <c r="AI58" s="242">
        <f t="shared" si="2"/>
        <v>1525357</v>
      </c>
      <c r="AJ58" s="242">
        <f t="shared" si="2"/>
        <v>1382413</v>
      </c>
      <c r="AK58" s="242">
        <f t="shared" si="2"/>
        <v>1505481</v>
      </c>
      <c r="AL58" s="242">
        <f t="shared" si="2"/>
        <v>1349901</v>
      </c>
      <c r="AM58" s="242">
        <f t="shared" si="2"/>
        <v>1555337</v>
      </c>
      <c r="AN58" s="242">
        <f t="shared" si="2"/>
        <v>1442171</v>
      </c>
      <c r="AO58" s="242">
        <f t="shared" si="2"/>
        <v>1510404</v>
      </c>
      <c r="AP58" s="242">
        <f t="shared" si="2"/>
        <v>1369000</v>
      </c>
      <c r="AQ58" s="242">
        <f t="shared" si="2"/>
        <v>1580632</v>
      </c>
      <c r="AR58" s="242">
        <f t="shared" si="2"/>
        <v>1460096</v>
      </c>
      <c r="AS58" s="242">
        <f t="shared" si="2"/>
        <v>1547452</v>
      </c>
      <c r="AT58" s="242">
        <f t="shared" si="2"/>
        <v>1389206</v>
      </c>
      <c r="AU58" s="242">
        <f t="shared" si="2"/>
        <v>1609937</v>
      </c>
      <c r="AV58" s="242">
        <f t="shared" si="2"/>
        <v>1490355</v>
      </c>
      <c r="AW58" s="242">
        <f t="shared" si="2"/>
        <v>1580389</v>
      </c>
      <c r="AX58" s="242">
        <f t="shared" si="2"/>
        <v>1432969</v>
      </c>
      <c r="AY58" s="242">
        <f t="shared" si="2"/>
        <v>1659646</v>
      </c>
      <c r="AZ58" s="242">
        <f t="shared" si="2"/>
        <v>1532452</v>
      </c>
      <c r="BA58" s="242">
        <f t="shared" si="2"/>
        <v>1467269</v>
      </c>
      <c r="BB58" s="242">
        <f t="shared" si="2"/>
        <v>1409912</v>
      </c>
      <c r="BC58" s="242"/>
      <c r="BD58" s="242">
        <f t="shared" si="2"/>
        <v>1534601</v>
      </c>
      <c r="BE58" s="242">
        <f t="shared" si="2"/>
        <v>1631897</v>
      </c>
      <c r="BF58" s="242">
        <f t="shared" si="2"/>
        <v>1469539</v>
      </c>
      <c r="BG58" s="242">
        <f t="shared" si="2"/>
        <v>1723996</v>
      </c>
      <c r="BH58" s="242">
        <f t="shared" si="2"/>
        <v>1569191</v>
      </c>
      <c r="BI58" s="242">
        <f t="shared" si="2"/>
        <v>1663073</v>
      </c>
      <c r="BJ58" s="242">
        <f t="shared" si="2"/>
        <v>1502543</v>
      </c>
      <c r="BK58" s="242">
        <f t="shared" si="2"/>
        <v>1705073</v>
      </c>
      <c r="BL58" s="242">
        <f t="shared" si="2"/>
        <v>1589282</v>
      </c>
      <c r="BM58" s="242">
        <f t="shared" si="2"/>
        <v>1631591</v>
      </c>
      <c r="BN58" s="242">
        <f t="shared" si="2"/>
        <v>1506672</v>
      </c>
      <c r="BO58" s="242">
        <f t="shared" si="2"/>
        <v>1699194</v>
      </c>
      <c r="BP58" s="242">
        <f t="shared" si="2"/>
        <v>1609841</v>
      </c>
      <c r="BQ58" s="242">
        <f t="shared" si="2"/>
        <v>1663334</v>
      </c>
      <c r="BR58" s="242">
        <f t="shared" si="2"/>
        <v>1524538</v>
      </c>
      <c r="BS58" s="242">
        <f>BS43</f>
        <v>1756929</v>
      </c>
      <c r="BT58" s="242">
        <f t="shared" ref="BT58:BV58" si="3">BT43</f>
        <v>1602084</v>
      </c>
      <c r="BU58" s="242">
        <f t="shared" si="3"/>
        <v>1700138</v>
      </c>
      <c r="BV58" s="242">
        <f t="shared" si="3"/>
        <v>1558876</v>
      </c>
      <c r="BW58" s="247">
        <f>BW43</f>
        <v>1792414</v>
      </c>
      <c r="BX58" s="171"/>
      <c r="BY58" s="171"/>
    </row>
    <row r="59" spans="1:77" ht="15.75" customHeight="1" x14ac:dyDescent="0.3">
      <c r="A59" s="188"/>
      <c r="B59" s="116"/>
      <c r="C59" s="116"/>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row>
    <row r="60" spans="1:77" ht="15.75" customHeight="1" x14ac:dyDescent="0.3">
      <c r="A60" s="188"/>
      <c r="B60" s="116" t="s">
        <v>223</v>
      </c>
      <c r="C60" s="124" t="s">
        <v>196</v>
      </c>
      <c r="E60" s="18"/>
      <c r="AC60" s="17"/>
      <c r="AE60" s="1"/>
      <c r="AF60" s="1"/>
      <c r="AG60" s="1"/>
      <c r="AH60" s="1"/>
      <c r="AI60" s="1"/>
      <c r="AJ60"/>
      <c r="AK60"/>
      <c r="AL60" s="17"/>
      <c r="AM60" s="16"/>
      <c r="AN60" s="21"/>
      <c r="AO60" s="16"/>
      <c r="AP60" s="16"/>
      <c r="AQ60" s="16"/>
      <c r="AR60" s="16"/>
      <c r="AS60" s="57"/>
      <c r="AT60" s="57"/>
      <c r="AU60" s="57"/>
      <c r="AV60" s="57"/>
      <c r="AW60" s="57"/>
      <c r="AX60" s="57"/>
      <c r="AY60" s="57"/>
      <c r="AZ60" s="57"/>
      <c r="BA60" s="57"/>
      <c r="BB60" s="57"/>
      <c r="BC60" s="57"/>
      <c r="BD60" s="57"/>
      <c r="BE60" s="57"/>
      <c r="BF60" s="57"/>
      <c r="BG60" s="57"/>
      <c r="BH60" s="57"/>
      <c r="BI60" s="16"/>
      <c r="BJ60" s="16"/>
      <c r="BK60" s="16"/>
      <c r="BL60" s="16"/>
      <c r="BM60" s="16"/>
      <c r="BN60" s="16"/>
      <c r="BO60" s="16"/>
      <c r="BP60" s="16"/>
      <c r="BQ60" s="16"/>
    </row>
    <row r="61" spans="1:77" ht="15.75" customHeight="1" x14ac:dyDescent="0.3">
      <c r="E61" s="18"/>
      <c r="AC61" s="17"/>
      <c r="AE61" s="17"/>
      <c r="AF61" s="17"/>
      <c r="AG61" s="17"/>
      <c r="AH61" s="17"/>
      <c r="AI61" s="17"/>
      <c r="AJ61"/>
      <c r="AK61"/>
      <c r="AL61" s="17"/>
      <c r="AM61" s="16"/>
      <c r="AN61" s="21"/>
      <c r="AO61" s="16"/>
      <c r="AP61" s="16"/>
      <c r="AQ61" s="16"/>
      <c r="AR61" s="16"/>
      <c r="AS61" s="18"/>
      <c r="AT61" s="18"/>
      <c r="AU61" s="18"/>
      <c r="AV61" s="18"/>
      <c r="AW61" s="18"/>
      <c r="AX61" s="18"/>
      <c r="AY61" s="18"/>
      <c r="AZ61" s="18"/>
      <c r="BA61" s="18"/>
      <c r="BB61" s="18"/>
      <c r="BC61" s="18"/>
      <c r="BD61" s="18"/>
      <c r="BE61" s="18"/>
      <c r="BF61" s="18"/>
      <c r="BG61" s="18"/>
      <c r="BH61" s="18"/>
      <c r="BI61" s="16"/>
      <c r="BJ61" s="57"/>
      <c r="BK61" s="16"/>
      <c r="BL61" s="16"/>
      <c r="BM61" s="16"/>
      <c r="BN61" s="18"/>
      <c r="BO61" s="16"/>
      <c r="BP61" s="16"/>
      <c r="BQ61" s="16"/>
      <c r="BS61" s="91"/>
      <c r="BT61" s="91"/>
      <c r="BU61" s="91"/>
      <c r="BV61" s="19"/>
    </row>
    <row r="62" spans="1:77" ht="15.75" customHeight="1" x14ac:dyDescent="0.3">
      <c r="E62" s="18"/>
      <c r="AL62" s="16"/>
      <c r="AM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row>
    <row r="63" spans="1:77" ht="15.75" customHeight="1" x14ac:dyDescent="0.3">
      <c r="E63" s="18"/>
      <c r="AB63" s="22"/>
      <c r="AL63" s="16"/>
      <c r="AM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row>
    <row r="64" spans="1:77" ht="15.75" customHeight="1" x14ac:dyDescent="0.3">
      <c r="E64" s="18"/>
      <c r="AB64" s="23"/>
      <c r="AL64" s="16"/>
      <c r="AM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row>
    <row r="65" spans="2:69" ht="15.75" customHeight="1" x14ac:dyDescent="0.3">
      <c r="B65" s="13" t="s">
        <v>87</v>
      </c>
      <c r="C65" s="13" t="s">
        <v>89</v>
      </c>
      <c r="E65" s="18"/>
      <c r="AB65" s="24"/>
      <c r="AL65" s="16"/>
      <c r="AM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row>
    <row r="66" spans="2:69" ht="15.75" customHeight="1" x14ac:dyDescent="0.3">
      <c r="B66" s="23">
        <v>46171</v>
      </c>
      <c r="C66" s="23">
        <f>B66</f>
        <v>46171</v>
      </c>
      <c r="E66" s="18"/>
      <c r="AB66" s="22"/>
      <c r="AL66" s="16"/>
      <c r="AM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row>
    <row r="67" spans="2:69" ht="15.75" customHeight="1" x14ac:dyDescent="0.3">
      <c r="B67" s="14"/>
      <c r="C67" s="14"/>
      <c r="E67" s="18"/>
      <c r="AB67" s="24"/>
      <c r="AL67" s="16"/>
      <c r="AM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row>
    <row r="68" spans="2:69" ht="15.75" customHeight="1" x14ac:dyDescent="0.3">
      <c r="B68" s="13" t="s">
        <v>88</v>
      </c>
      <c r="C68" s="13" t="s">
        <v>90</v>
      </c>
      <c r="E68" s="18"/>
      <c r="AB68" s="24"/>
      <c r="AL68" s="16"/>
      <c r="AM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row>
    <row r="69" spans="2:69" ht="15.75" customHeight="1" x14ac:dyDescent="0.3">
      <c r="B69" s="14" t="s">
        <v>153</v>
      </c>
      <c r="C69" s="14" t="s">
        <v>211</v>
      </c>
      <c r="E69" s="18"/>
      <c r="AB69" s="22"/>
      <c r="AL69" s="16"/>
      <c r="AM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row>
    <row r="70" spans="2:69" ht="15.75" customHeight="1" x14ac:dyDescent="0.3">
      <c r="B70" s="10"/>
      <c r="C70"/>
      <c r="E70" s="18"/>
      <c r="AB70" s="25"/>
      <c r="AL70" s="16"/>
      <c r="AM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row>
    <row r="71" spans="2:69" ht="15.75" customHeight="1" x14ac:dyDescent="0.3">
      <c r="B71" s="13" t="s">
        <v>34</v>
      </c>
      <c r="C71" s="13" t="s">
        <v>33</v>
      </c>
      <c r="AB71" s="25"/>
      <c r="AL71" s="16"/>
      <c r="AM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row>
    <row r="72" spans="2:69" ht="15.75" customHeight="1" x14ac:dyDescent="0.3">
      <c r="B72" s="14" t="s">
        <v>177</v>
      </c>
      <c r="C72" s="14" t="s">
        <v>177</v>
      </c>
      <c r="AB72" s="25"/>
      <c r="AL72" s="16"/>
      <c r="AM72" s="16"/>
    </row>
    <row r="73" spans="2:69" ht="15.75" customHeight="1" x14ac:dyDescent="0.3">
      <c r="B73" s="14" t="s">
        <v>208</v>
      </c>
      <c r="C73" s="14" t="s">
        <v>178</v>
      </c>
    </row>
    <row r="74" spans="2:69" ht="15.75" customHeight="1" x14ac:dyDescent="0.3">
      <c r="B74" s="14" t="s">
        <v>209</v>
      </c>
      <c r="C74" s="14" t="s">
        <v>179</v>
      </c>
    </row>
    <row r="75" spans="2:69" ht="15.75" customHeight="1" x14ac:dyDescent="0.3">
      <c r="B75" s="14" t="s">
        <v>180</v>
      </c>
      <c r="C75" s="14" t="s">
        <v>180</v>
      </c>
    </row>
    <row r="76" spans="2:69" ht="15.75" customHeight="1" x14ac:dyDescent="0.3">
      <c r="B76" s="14" t="s">
        <v>208</v>
      </c>
      <c r="C76" s="14" t="s">
        <v>178</v>
      </c>
    </row>
    <row r="77" spans="2:69" ht="15.75" customHeight="1" x14ac:dyDescent="0.3">
      <c r="B77" s="14" t="s">
        <v>210</v>
      </c>
      <c r="C77" s="14" t="s">
        <v>181</v>
      </c>
    </row>
    <row r="78" spans="2:69" ht="15.75" customHeight="1" x14ac:dyDescent="0.3"/>
    <row r="79" spans="2:69" ht="15.75" customHeight="1" x14ac:dyDescent="0.3"/>
    <row r="80" spans="2:69" ht="15.75" customHeight="1" x14ac:dyDescent="0.3"/>
  </sheetData>
  <phoneticPr fontId="44"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tabColor rgb="FF00B0F0"/>
  </sheetPr>
  <dimension ref="A1:BY94"/>
  <sheetViews>
    <sheetView zoomScale="80" zoomScaleNormal="80" workbookViewId="0">
      <pane xSplit="3" ySplit="5" topLeftCell="D6" activePane="bottomRight" state="frozen"/>
      <selection pane="topRight"/>
      <selection pane="bottomLeft"/>
      <selection pane="bottomRight"/>
    </sheetView>
  </sheetViews>
  <sheetFormatPr defaultColWidth="9.21875" defaultRowHeight="13.8" x14ac:dyDescent="0.3"/>
  <cols>
    <col min="1" max="1" width="1.77734375" customWidth="1"/>
    <col min="2" max="3" width="72.77734375" style="10" customWidth="1"/>
    <col min="4" max="35" width="9.21875" style="11" customWidth="1"/>
    <col min="36" max="90" width="9.21875" style="10" customWidth="1"/>
    <col min="91" max="16384" width="9.21875" style="10"/>
  </cols>
  <sheetData>
    <row r="1" spans="1:77" ht="15.75" customHeight="1" x14ac:dyDescent="0.3">
      <c r="B1" s="257" t="s">
        <v>162</v>
      </c>
      <c r="C1" s="109"/>
    </row>
    <row r="2" spans="1:77" ht="15.75" customHeight="1" x14ac:dyDescent="0.3">
      <c r="B2" s="108"/>
      <c r="C2" s="109"/>
    </row>
    <row r="3" spans="1:77" ht="15.75" customHeight="1" x14ac:dyDescent="0.3">
      <c r="B3" s="112" t="s">
        <v>234</v>
      </c>
      <c r="C3" s="112" t="s">
        <v>201</v>
      </c>
      <c r="AJ3" s="11"/>
      <c r="AK3" s="11"/>
      <c r="AL3" s="11"/>
      <c r="AM3" s="11"/>
      <c r="AN3" s="11"/>
      <c r="AO3" s="11"/>
      <c r="AP3" s="11"/>
      <c r="AQ3" s="11"/>
    </row>
    <row r="4" spans="1:77" ht="15.75" customHeight="1" x14ac:dyDescent="0.3">
      <c r="B4" s="112" t="s">
        <v>205</v>
      </c>
      <c r="C4" s="112" t="s">
        <v>202</v>
      </c>
      <c r="AZ4" s="61"/>
      <c r="BA4" s="61"/>
      <c r="BB4" s="61"/>
      <c r="BD4" s="61"/>
      <c r="BE4" s="61"/>
      <c r="BF4" s="61"/>
      <c r="BG4" s="61"/>
    </row>
    <row r="5" spans="1:77" s="15" customFormat="1" ht="15.75" customHeight="1" x14ac:dyDescent="0.3">
      <c r="A5"/>
      <c r="B5" s="113" t="s">
        <v>103</v>
      </c>
      <c r="C5" s="114" t="s">
        <v>21</v>
      </c>
      <c r="D5" s="163" t="s">
        <v>52</v>
      </c>
      <c r="E5" s="163" t="s">
        <v>53</v>
      </c>
      <c r="F5" s="163" t="s">
        <v>54</v>
      </c>
      <c r="G5" s="163" t="s">
        <v>55</v>
      </c>
      <c r="H5" s="163" t="s">
        <v>56</v>
      </c>
      <c r="I5" s="163" t="s">
        <v>57</v>
      </c>
      <c r="J5" s="163" t="s">
        <v>58</v>
      </c>
      <c r="K5" s="163" t="s">
        <v>59</v>
      </c>
      <c r="L5" s="163" t="s">
        <v>60</v>
      </c>
      <c r="M5" s="163" t="s">
        <v>61</v>
      </c>
      <c r="N5" s="163" t="s">
        <v>62</v>
      </c>
      <c r="O5" s="163" t="s">
        <v>63</v>
      </c>
      <c r="P5" s="163" t="s">
        <v>64</v>
      </c>
      <c r="Q5" s="163" t="s">
        <v>65</v>
      </c>
      <c r="R5" s="163" t="s">
        <v>66</v>
      </c>
      <c r="S5" s="163" t="s">
        <v>67</v>
      </c>
      <c r="T5" s="163" t="s">
        <v>68</v>
      </c>
      <c r="U5" s="163" t="s">
        <v>69</v>
      </c>
      <c r="V5" s="163" t="s">
        <v>70</v>
      </c>
      <c r="W5" s="163" t="s">
        <v>71</v>
      </c>
      <c r="X5" s="163" t="s">
        <v>72</v>
      </c>
      <c r="Y5" s="163" t="s">
        <v>73</v>
      </c>
      <c r="Z5" s="163" t="s">
        <v>74</v>
      </c>
      <c r="AA5" s="163" t="s">
        <v>75</v>
      </c>
      <c r="AB5" s="163" t="s">
        <v>76</v>
      </c>
      <c r="AC5" s="163" t="s">
        <v>77</v>
      </c>
      <c r="AD5" s="163" t="s">
        <v>78</v>
      </c>
      <c r="AE5" s="163" t="s">
        <v>79</v>
      </c>
      <c r="AF5" s="163" t="s">
        <v>80</v>
      </c>
      <c r="AG5" s="163" t="s">
        <v>81</v>
      </c>
      <c r="AH5" s="163" t="s">
        <v>146</v>
      </c>
      <c r="AI5" s="163" t="s">
        <v>147</v>
      </c>
      <c r="AJ5" s="163" t="s">
        <v>161</v>
      </c>
      <c r="AK5" s="163" t="s">
        <v>163</v>
      </c>
      <c r="AL5" s="163" t="s">
        <v>164</v>
      </c>
      <c r="AM5" s="163" t="s">
        <v>166</v>
      </c>
      <c r="AN5" s="163" t="s">
        <v>167</v>
      </c>
      <c r="AO5" s="207" t="s">
        <v>171</v>
      </c>
      <c r="AP5" s="207" t="s">
        <v>174</v>
      </c>
      <c r="AQ5" s="207" t="s">
        <v>176</v>
      </c>
      <c r="AR5" s="207" t="s">
        <v>195</v>
      </c>
      <c r="AS5" s="207" t="s">
        <v>206</v>
      </c>
      <c r="AT5" s="207" t="s">
        <v>207</v>
      </c>
      <c r="AU5" s="207" t="s">
        <v>212</v>
      </c>
      <c r="AV5" s="207" t="s">
        <v>213</v>
      </c>
      <c r="AW5" s="207" t="s">
        <v>214</v>
      </c>
      <c r="AX5" s="207" t="s">
        <v>215</v>
      </c>
      <c r="AY5" s="207" t="s">
        <v>217</v>
      </c>
      <c r="AZ5" s="207" t="s">
        <v>219</v>
      </c>
      <c r="BA5" s="207" t="s">
        <v>221</v>
      </c>
      <c r="BB5" s="207" t="s">
        <v>222</v>
      </c>
      <c r="BC5" s="207" t="s">
        <v>224</v>
      </c>
      <c r="BD5" s="207" t="s">
        <v>225</v>
      </c>
      <c r="BE5" s="207" t="s">
        <v>226</v>
      </c>
      <c r="BF5" s="207" t="s">
        <v>229</v>
      </c>
      <c r="BG5" s="207" t="s">
        <v>231</v>
      </c>
      <c r="BH5" s="248" t="s">
        <v>232</v>
      </c>
      <c r="BI5" s="207" t="s">
        <v>233</v>
      </c>
      <c r="BJ5" s="207" t="s">
        <v>235</v>
      </c>
      <c r="BK5" s="207" t="s">
        <v>244</v>
      </c>
      <c r="BL5" s="207" t="s">
        <v>247</v>
      </c>
      <c r="BM5" s="207" t="s">
        <v>332</v>
      </c>
      <c r="BN5" s="207" t="s">
        <v>333</v>
      </c>
      <c r="BO5" s="207" t="s">
        <v>336</v>
      </c>
      <c r="BP5" s="207" t="s">
        <v>337</v>
      </c>
      <c r="BQ5" s="207" t="s">
        <v>339</v>
      </c>
      <c r="BR5" s="207" t="s">
        <v>340</v>
      </c>
      <c r="BS5" s="207" t="s">
        <v>341</v>
      </c>
      <c r="BT5" s="207" t="s">
        <v>348</v>
      </c>
      <c r="BU5" s="207" t="s">
        <v>367</v>
      </c>
      <c r="BV5" s="207" t="s">
        <v>380</v>
      </c>
      <c r="BW5" s="249" t="s">
        <v>398</v>
      </c>
      <c r="BX5" s="177"/>
      <c r="BY5" s="177"/>
    </row>
    <row r="6" spans="1:77" ht="15.75" customHeight="1" x14ac:dyDescent="0.3">
      <c r="B6" s="115" t="s">
        <v>104</v>
      </c>
      <c r="C6" s="116" t="s">
        <v>35</v>
      </c>
      <c r="D6" s="241">
        <v>103.8</v>
      </c>
      <c r="E6" s="241">
        <v>109.5</v>
      </c>
      <c r="F6" s="241">
        <v>111.4</v>
      </c>
      <c r="G6" s="241">
        <v>124.5</v>
      </c>
      <c r="H6" s="241">
        <v>103.1</v>
      </c>
      <c r="I6" s="241">
        <v>111.8</v>
      </c>
      <c r="J6" s="241">
        <v>113.7</v>
      </c>
      <c r="K6" s="241">
        <v>121.3</v>
      </c>
      <c r="L6" s="241">
        <v>106.4</v>
      </c>
      <c r="M6" s="241">
        <v>116.7</v>
      </c>
      <c r="N6" s="241">
        <v>118.5</v>
      </c>
      <c r="O6" s="241">
        <v>125.3</v>
      </c>
      <c r="P6" s="241">
        <v>118.5</v>
      </c>
      <c r="Q6" s="241">
        <v>125.8</v>
      </c>
      <c r="R6" s="241">
        <v>129.6</v>
      </c>
      <c r="S6" s="241">
        <v>137.19999999999999</v>
      </c>
      <c r="T6" s="241">
        <v>126.2</v>
      </c>
      <c r="U6" s="241">
        <v>128.1</v>
      </c>
      <c r="V6" s="241">
        <v>130.80000000000001</v>
      </c>
      <c r="W6" s="241">
        <v>141.69999999999999</v>
      </c>
      <c r="X6" s="241">
        <v>125.9</v>
      </c>
      <c r="Y6" s="241">
        <v>134.19999999999999</v>
      </c>
      <c r="Z6" s="241">
        <v>129.69999999999999</v>
      </c>
      <c r="AA6" s="241">
        <v>140.80000000000001</v>
      </c>
      <c r="AB6" s="241">
        <v>122.8</v>
      </c>
      <c r="AC6" s="241">
        <v>133.4</v>
      </c>
      <c r="AD6" s="241">
        <v>140.1</v>
      </c>
      <c r="AE6" s="241">
        <v>137.30000000000001</v>
      </c>
      <c r="AF6" s="241">
        <v>132.80000000000001</v>
      </c>
      <c r="AG6" s="241">
        <v>135.69999999999999</v>
      </c>
      <c r="AH6" s="241">
        <v>135.6</v>
      </c>
      <c r="AI6" s="241">
        <v>125.4</v>
      </c>
      <c r="AJ6" s="241">
        <v>124.2</v>
      </c>
      <c r="AK6" s="241">
        <v>132.9</v>
      </c>
      <c r="AL6" s="241">
        <v>128.1</v>
      </c>
      <c r="AM6" s="241">
        <v>129.6</v>
      </c>
      <c r="AN6" s="241">
        <v>125.6</v>
      </c>
      <c r="AO6" s="241">
        <v>133.6</v>
      </c>
      <c r="AP6" s="241">
        <v>135</v>
      </c>
      <c r="AQ6" s="241">
        <v>131.5</v>
      </c>
      <c r="AR6" s="241">
        <v>128.80000000000001</v>
      </c>
      <c r="AS6" s="241">
        <v>125.9</v>
      </c>
      <c r="AT6" s="241">
        <v>134.19999999999999</v>
      </c>
      <c r="AU6" s="241">
        <v>134.19999999999999</v>
      </c>
      <c r="AV6" s="241">
        <v>128.9</v>
      </c>
      <c r="AW6" s="241">
        <v>132.19999999999999</v>
      </c>
      <c r="AX6" s="241">
        <v>134.5</v>
      </c>
      <c r="AY6" s="241">
        <v>141.69999999999999</v>
      </c>
      <c r="AZ6" s="241">
        <v>129</v>
      </c>
      <c r="BA6" s="241">
        <v>137</v>
      </c>
      <c r="BB6" s="241">
        <v>144.4</v>
      </c>
      <c r="BC6" s="241">
        <v>139.69999999999999</v>
      </c>
      <c r="BD6" s="241">
        <v>131.6</v>
      </c>
      <c r="BE6" s="241">
        <v>137.30000000000001</v>
      </c>
      <c r="BF6" s="241">
        <v>144.5</v>
      </c>
      <c r="BG6" s="241">
        <v>139</v>
      </c>
      <c r="BH6" s="241">
        <v>132.30000000000001</v>
      </c>
      <c r="BI6" s="241">
        <v>137.5</v>
      </c>
      <c r="BJ6" s="241">
        <v>144.30000000000001</v>
      </c>
      <c r="BK6" s="241">
        <v>139.4</v>
      </c>
      <c r="BL6" s="241">
        <v>132.9</v>
      </c>
      <c r="BM6" s="241">
        <v>137.80000000000001</v>
      </c>
      <c r="BN6" s="241">
        <v>144.30000000000001</v>
      </c>
      <c r="BO6" s="241">
        <v>139.19999999999999</v>
      </c>
      <c r="BP6" s="241">
        <v>123.1</v>
      </c>
      <c r="BQ6" s="241">
        <v>127.7</v>
      </c>
      <c r="BR6" s="241">
        <v>134.5</v>
      </c>
      <c r="BS6" s="241">
        <v>129.9</v>
      </c>
      <c r="BT6" s="241">
        <v>125.1</v>
      </c>
      <c r="BU6" s="241">
        <v>130.5</v>
      </c>
      <c r="BV6" s="241">
        <v>137</v>
      </c>
      <c r="BW6" s="250">
        <v>131.6</v>
      </c>
      <c r="BX6" s="241"/>
      <c r="BY6" s="253"/>
    </row>
    <row r="7" spans="1:77" ht="15.75" customHeight="1" x14ac:dyDescent="0.3">
      <c r="B7" s="116" t="s">
        <v>105</v>
      </c>
      <c r="C7" s="116" t="s">
        <v>1</v>
      </c>
      <c r="D7" s="241">
        <v>9.1</v>
      </c>
      <c r="E7" s="241">
        <v>8.1999999999999993</v>
      </c>
      <c r="F7" s="241">
        <v>9.8000000000000007</v>
      </c>
      <c r="G7" s="241">
        <v>9.6999999999999993</v>
      </c>
      <c r="H7" s="241">
        <v>9.1</v>
      </c>
      <c r="I7" s="241">
        <v>7.1</v>
      </c>
      <c r="J7" s="241">
        <v>8.5</v>
      </c>
      <c r="K7" s="241">
        <v>8.9</v>
      </c>
      <c r="L7" s="241">
        <v>9.1</v>
      </c>
      <c r="M7" s="241">
        <v>8</v>
      </c>
      <c r="N7" s="241">
        <v>9</v>
      </c>
      <c r="O7" s="241">
        <v>9.1</v>
      </c>
      <c r="P7" s="241">
        <v>9.5</v>
      </c>
      <c r="Q7" s="241">
        <v>9</v>
      </c>
      <c r="R7" s="241">
        <v>9.6999999999999993</v>
      </c>
      <c r="S7" s="241">
        <v>9.1</v>
      </c>
      <c r="T7" s="241">
        <v>9.1999999999999993</v>
      </c>
      <c r="U7" s="241">
        <v>9.6</v>
      </c>
      <c r="V7" s="241">
        <v>10.3</v>
      </c>
      <c r="W7" s="241">
        <v>9.4</v>
      </c>
      <c r="X7" s="241">
        <v>9.9</v>
      </c>
      <c r="Y7" s="241">
        <v>9.4</v>
      </c>
      <c r="Z7" s="241">
        <v>10.6</v>
      </c>
      <c r="AA7" s="241">
        <v>9.6</v>
      </c>
      <c r="AB7" s="241">
        <v>10.3</v>
      </c>
      <c r="AC7" s="241">
        <v>9.6999999999999993</v>
      </c>
      <c r="AD7" s="241">
        <v>10.7</v>
      </c>
      <c r="AE7" s="241">
        <v>9.4</v>
      </c>
      <c r="AF7" s="241">
        <v>9.8000000000000007</v>
      </c>
      <c r="AG7" s="241">
        <v>8.8000000000000007</v>
      </c>
      <c r="AH7" s="241">
        <v>9.6999999999999993</v>
      </c>
      <c r="AI7" s="241">
        <v>8.8000000000000007</v>
      </c>
      <c r="AJ7" s="241">
        <v>9.3000000000000007</v>
      </c>
      <c r="AK7" s="241">
        <v>9</v>
      </c>
      <c r="AL7" s="241">
        <v>9.6</v>
      </c>
      <c r="AM7" s="241">
        <v>8.9</v>
      </c>
      <c r="AN7" s="241">
        <v>9.1</v>
      </c>
      <c r="AO7" s="241">
        <v>9</v>
      </c>
      <c r="AP7" s="241">
        <v>9.6999999999999993</v>
      </c>
      <c r="AQ7" s="241">
        <v>9.1</v>
      </c>
      <c r="AR7" s="241">
        <v>9.5</v>
      </c>
      <c r="AS7" s="241">
        <v>9.6999999999999993</v>
      </c>
      <c r="AT7" s="241">
        <v>10.199999999999999</v>
      </c>
      <c r="AU7" s="241">
        <v>9.1</v>
      </c>
      <c r="AV7" s="241">
        <v>9.1999999999999993</v>
      </c>
      <c r="AW7" s="241">
        <v>9.6999999999999993</v>
      </c>
      <c r="AX7" s="241">
        <v>10.3</v>
      </c>
      <c r="AY7" s="241">
        <v>9.6</v>
      </c>
      <c r="AZ7" s="241">
        <v>9.5</v>
      </c>
      <c r="BA7" s="241">
        <v>9.9</v>
      </c>
      <c r="BB7" s="241">
        <v>10.6</v>
      </c>
      <c r="BC7" s="241">
        <v>9.9</v>
      </c>
      <c r="BD7" s="241">
        <v>10</v>
      </c>
      <c r="BE7" s="241">
        <v>10.4</v>
      </c>
      <c r="BF7" s="241">
        <v>11.2</v>
      </c>
      <c r="BG7" s="241">
        <v>10.4</v>
      </c>
      <c r="BH7" s="241">
        <v>10.199999999999999</v>
      </c>
      <c r="BI7" s="241">
        <v>10.7</v>
      </c>
      <c r="BJ7" s="241">
        <v>11.4</v>
      </c>
      <c r="BK7" s="241">
        <v>10.5</v>
      </c>
      <c r="BL7" s="241">
        <v>10.3</v>
      </c>
      <c r="BM7" s="241">
        <v>10.7</v>
      </c>
      <c r="BN7" s="241">
        <v>11.3</v>
      </c>
      <c r="BO7" s="241">
        <v>10.5</v>
      </c>
      <c r="BP7" s="241">
        <v>10.5</v>
      </c>
      <c r="BQ7" s="241">
        <v>11</v>
      </c>
      <c r="BR7" s="241">
        <v>11.7</v>
      </c>
      <c r="BS7" s="241">
        <v>10.8</v>
      </c>
      <c r="BT7" s="241">
        <v>10.7</v>
      </c>
      <c r="BU7" s="241">
        <v>11.2</v>
      </c>
      <c r="BV7" s="241">
        <v>11.9</v>
      </c>
      <c r="BW7" s="250">
        <v>11</v>
      </c>
      <c r="BX7" s="241"/>
      <c r="BY7" s="253"/>
    </row>
    <row r="8" spans="1:77" ht="15.75" customHeight="1" x14ac:dyDescent="0.3">
      <c r="B8" s="116" t="s">
        <v>106</v>
      </c>
      <c r="C8" s="116" t="s">
        <v>2</v>
      </c>
      <c r="D8" s="241">
        <v>59.1</v>
      </c>
      <c r="E8" s="241">
        <v>59.4</v>
      </c>
      <c r="F8" s="241">
        <v>63.1</v>
      </c>
      <c r="G8" s="241">
        <v>62.8</v>
      </c>
      <c r="H8" s="241">
        <v>58.7</v>
      </c>
      <c r="I8" s="241">
        <v>58.1</v>
      </c>
      <c r="J8" s="241">
        <v>60.6</v>
      </c>
      <c r="K8" s="241">
        <v>62.6</v>
      </c>
      <c r="L8" s="241">
        <v>58.1</v>
      </c>
      <c r="M8" s="241">
        <v>56.6</v>
      </c>
      <c r="N8" s="241">
        <v>60</v>
      </c>
      <c r="O8" s="241">
        <v>61.6</v>
      </c>
      <c r="P8" s="241">
        <v>56.3</v>
      </c>
      <c r="Q8" s="241">
        <v>56.8</v>
      </c>
      <c r="R8" s="241">
        <v>60</v>
      </c>
      <c r="S8" s="241">
        <v>62.6</v>
      </c>
      <c r="T8" s="241">
        <v>57.2</v>
      </c>
      <c r="U8" s="241">
        <v>55.5</v>
      </c>
      <c r="V8" s="241">
        <v>60</v>
      </c>
      <c r="W8" s="241">
        <v>60.9</v>
      </c>
      <c r="X8" s="241">
        <v>57.8</v>
      </c>
      <c r="Y8" s="241">
        <v>54.1</v>
      </c>
      <c r="Z8" s="241">
        <v>59.2</v>
      </c>
      <c r="AA8" s="241">
        <v>60.1</v>
      </c>
      <c r="AB8" s="241">
        <v>56.3</v>
      </c>
      <c r="AC8" s="241">
        <v>54.5</v>
      </c>
      <c r="AD8" s="241">
        <v>59.8</v>
      </c>
      <c r="AE8" s="241">
        <v>59.5</v>
      </c>
      <c r="AF8" s="241">
        <v>57.6</v>
      </c>
      <c r="AG8" s="241">
        <v>56</v>
      </c>
      <c r="AH8" s="241">
        <v>59.6</v>
      </c>
      <c r="AI8" s="241">
        <v>59.3</v>
      </c>
      <c r="AJ8" s="241">
        <v>57</v>
      </c>
      <c r="AK8" s="241">
        <v>54.5</v>
      </c>
      <c r="AL8" s="241">
        <v>58.8</v>
      </c>
      <c r="AM8" s="241">
        <v>59.8</v>
      </c>
      <c r="AN8" s="241">
        <v>57.7</v>
      </c>
      <c r="AO8" s="241">
        <v>55.6</v>
      </c>
      <c r="AP8" s="241">
        <v>59.4</v>
      </c>
      <c r="AQ8" s="241">
        <v>60.1</v>
      </c>
      <c r="AR8" s="241">
        <v>58.6</v>
      </c>
      <c r="AS8" s="241">
        <v>56.6</v>
      </c>
      <c r="AT8" s="241">
        <v>61.1</v>
      </c>
      <c r="AU8" s="241">
        <v>58.7</v>
      </c>
      <c r="AV8" s="241">
        <v>56.1</v>
      </c>
      <c r="AW8" s="241">
        <v>55.1</v>
      </c>
      <c r="AX8" s="241">
        <v>61.3</v>
      </c>
      <c r="AY8" s="241">
        <v>58.8</v>
      </c>
      <c r="AZ8" s="241">
        <v>55</v>
      </c>
      <c r="BA8" s="241">
        <v>55</v>
      </c>
      <c r="BB8" s="241">
        <v>58.9</v>
      </c>
      <c r="BC8" s="241">
        <v>54.7</v>
      </c>
      <c r="BD8" s="241">
        <v>53.7</v>
      </c>
      <c r="BE8" s="241">
        <v>55.2</v>
      </c>
      <c r="BF8" s="241">
        <v>59.9</v>
      </c>
      <c r="BG8" s="241">
        <v>55.6</v>
      </c>
      <c r="BH8" s="241">
        <v>54.7</v>
      </c>
      <c r="BI8" s="241">
        <v>56.4</v>
      </c>
      <c r="BJ8" s="241">
        <v>60.9</v>
      </c>
      <c r="BK8" s="241">
        <v>56.1</v>
      </c>
      <c r="BL8" s="241">
        <v>54.7</v>
      </c>
      <c r="BM8" s="241">
        <v>55.7</v>
      </c>
      <c r="BN8" s="241">
        <v>60.3</v>
      </c>
      <c r="BO8" s="241">
        <v>55.1</v>
      </c>
      <c r="BP8" s="241">
        <v>54.4</v>
      </c>
      <c r="BQ8" s="241">
        <v>56.2</v>
      </c>
      <c r="BR8" s="241">
        <v>60.9</v>
      </c>
      <c r="BS8" s="241">
        <v>56</v>
      </c>
      <c r="BT8" s="241">
        <v>55.4</v>
      </c>
      <c r="BU8" s="241">
        <v>57.1</v>
      </c>
      <c r="BV8" s="241">
        <v>61.7</v>
      </c>
      <c r="BW8" s="250">
        <v>56.6</v>
      </c>
      <c r="BX8" s="241"/>
      <c r="BY8" s="253"/>
    </row>
    <row r="9" spans="1:77" ht="15.75" customHeight="1" x14ac:dyDescent="0.3">
      <c r="B9" s="116" t="s">
        <v>107</v>
      </c>
      <c r="C9" s="116" t="s">
        <v>3</v>
      </c>
      <c r="D9" s="241">
        <v>10.1</v>
      </c>
      <c r="E9" s="241">
        <v>10.6</v>
      </c>
      <c r="F9" s="241">
        <v>11.2</v>
      </c>
      <c r="G9" s="241">
        <v>10.9</v>
      </c>
      <c r="H9" s="241">
        <v>9.1</v>
      </c>
      <c r="I9" s="241">
        <v>9.4</v>
      </c>
      <c r="J9" s="241">
        <v>9.8000000000000007</v>
      </c>
      <c r="K9" s="241">
        <v>10.199999999999999</v>
      </c>
      <c r="L9" s="241">
        <v>9</v>
      </c>
      <c r="M9" s="241">
        <v>9.3000000000000007</v>
      </c>
      <c r="N9" s="241">
        <v>9.5</v>
      </c>
      <c r="O9" s="241">
        <v>9.8000000000000007</v>
      </c>
      <c r="P9" s="241">
        <v>8.8000000000000007</v>
      </c>
      <c r="Q9" s="241">
        <v>8.6999999999999993</v>
      </c>
      <c r="R9" s="241">
        <v>8.8000000000000007</v>
      </c>
      <c r="S9" s="241">
        <v>8.9</v>
      </c>
      <c r="T9" s="241">
        <v>8.1</v>
      </c>
      <c r="U9" s="241">
        <v>7.7</v>
      </c>
      <c r="V9" s="241">
        <v>8.6999999999999993</v>
      </c>
      <c r="W9" s="241">
        <v>8.6999999999999993</v>
      </c>
      <c r="X9" s="241">
        <v>8.1</v>
      </c>
      <c r="Y9" s="241">
        <v>7.9</v>
      </c>
      <c r="Z9" s="241">
        <v>8.8000000000000007</v>
      </c>
      <c r="AA9" s="241">
        <v>8.9</v>
      </c>
      <c r="AB9" s="241">
        <v>8</v>
      </c>
      <c r="AC9" s="241">
        <v>8</v>
      </c>
      <c r="AD9" s="241">
        <v>8.8000000000000007</v>
      </c>
      <c r="AE9" s="241">
        <v>8.4</v>
      </c>
      <c r="AF9" s="241">
        <v>8.1999999999999993</v>
      </c>
      <c r="AG9" s="241">
        <v>7.7</v>
      </c>
      <c r="AH9" s="241">
        <v>8.3000000000000007</v>
      </c>
      <c r="AI9" s="241">
        <v>8.1999999999999993</v>
      </c>
      <c r="AJ9" s="241">
        <v>7.8</v>
      </c>
      <c r="AK9" s="241">
        <v>7.4</v>
      </c>
      <c r="AL9" s="241">
        <v>7.8</v>
      </c>
      <c r="AM9" s="241">
        <v>8.5</v>
      </c>
      <c r="AN9" s="241">
        <v>8.4</v>
      </c>
      <c r="AO9" s="241">
        <v>7.4</v>
      </c>
      <c r="AP9" s="241">
        <v>8.1999999999999993</v>
      </c>
      <c r="AQ9" s="241">
        <v>8.3000000000000007</v>
      </c>
      <c r="AR9" s="241">
        <v>7.7</v>
      </c>
      <c r="AS9" s="241">
        <v>7.5</v>
      </c>
      <c r="AT9" s="241">
        <v>8.1999999999999993</v>
      </c>
      <c r="AU9" s="241">
        <v>7.8</v>
      </c>
      <c r="AV9" s="241">
        <v>8</v>
      </c>
      <c r="AW9" s="241">
        <v>7.9</v>
      </c>
      <c r="AX9" s="241">
        <v>8</v>
      </c>
      <c r="AY9" s="241">
        <v>7.8</v>
      </c>
      <c r="AZ9" s="241">
        <v>7.4</v>
      </c>
      <c r="BA9" s="241">
        <v>7.5</v>
      </c>
      <c r="BB9" s="241">
        <v>7.6</v>
      </c>
      <c r="BC9" s="241">
        <v>7.4</v>
      </c>
      <c r="BD9" s="241">
        <v>7.2</v>
      </c>
      <c r="BE9" s="241">
        <v>7.4</v>
      </c>
      <c r="BF9" s="241">
        <v>7.6</v>
      </c>
      <c r="BG9" s="241">
        <v>7.4</v>
      </c>
      <c r="BH9" s="241">
        <v>7.5</v>
      </c>
      <c r="BI9" s="241">
        <v>7.7</v>
      </c>
      <c r="BJ9" s="241">
        <v>7.9</v>
      </c>
      <c r="BK9" s="241">
        <v>7.7</v>
      </c>
      <c r="BL9" s="241">
        <v>7.6</v>
      </c>
      <c r="BM9" s="241">
        <v>7.7</v>
      </c>
      <c r="BN9" s="241">
        <v>7.7</v>
      </c>
      <c r="BO9" s="241">
        <v>7.5</v>
      </c>
      <c r="BP9" s="241">
        <v>7.3</v>
      </c>
      <c r="BQ9" s="241">
        <v>7.3</v>
      </c>
      <c r="BR9" s="241">
        <v>7.5</v>
      </c>
      <c r="BS9" s="241">
        <v>7.3</v>
      </c>
      <c r="BT9" s="241">
        <v>7.2</v>
      </c>
      <c r="BU9" s="241">
        <v>7.2</v>
      </c>
      <c r="BV9" s="241">
        <v>7.4</v>
      </c>
      <c r="BW9" s="250">
        <v>7.2</v>
      </c>
      <c r="BX9" s="241"/>
      <c r="BY9" s="253"/>
    </row>
    <row r="10" spans="1:77" ht="15.75" customHeight="1" x14ac:dyDescent="0.3">
      <c r="B10" s="116" t="s">
        <v>108</v>
      </c>
      <c r="C10" s="116" t="s">
        <v>36</v>
      </c>
      <c r="D10" s="241">
        <v>86.9</v>
      </c>
      <c r="E10" s="241">
        <v>92.8</v>
      </c>
      <c r="F10" s="241">
        <v>99.1</v>
      </c>
      <c r="G10" s="241">
        <v>84.8</v>
      </c>
      <c r="H10" s="241">
        <v>80.8</v>
      </c>
      <c r="I10" s="241">
        <v>84.8</v>
      </c>
      <c r="J10" s="241">
        <v>88.8</v>
      </c>
      <c r="K10" s="241">
        <v>78.5</v>
      </c>
      <c r="L10" s="241">
        <v>77.3</v>
      </c>
      <c r="M10" s="241">
        <v>82</v>
      </c>
      <c r="N10" s="241">
        <v>88</v>
      </c>
      <c r="O10" s="241">
        <v>76.7</v>
      </c>
      <c r="P10" s="241">
        <v>75.8</v>
      </c>
      <c r="Q10" s="241">
        <v>80.7</v>
      </c>
      <c r="R10" s="241">
        <v>85.8</v>
      </c>
      <c r="S10" s="241">
        <v>75.3</v>
      </c>
      <c r="T10" s="241">
        <v>74.2</v>
      </c>
      <c r="U10" s="241">
        <v>77.3</v>
      </c>
      <c r="V10" s="241">
        <v>81.5</v>
      </c>
      <c r="W10" s="241">
        <v>71.599999999999994</v>
      </c>
      <c r="X10" s="241">
        <v>70</v>
      </c>
      <c r="Y10" s="241">
        <v>73.099999999999994</v>
      </c>
      <c r="Z10" s="241">
        <v>76.7</v>
      </c>
      <c r="AA10" s="241">
        <v>69.099999999999994</v>
      </c>
      <c r="AB10" s="241">
        <v>69.400000000000006</v>
      </c>
      <c r="AC10" s="241">
        <v>70.099999999999994</v>
      </c>
      <c r="AD10" s="241">
        <v>75.099999999999994</v>
      </c>
      <c r="AE10" s="241">
        <v>69</v>
      </c>
      <c r="AF10" s="241">
        <v>70.099999999999994</v>
      </c>
      <c r="AG10" s="241">
        <v>70.5</v>
      </c>
      <c r="AH10" s="241">
        <v>72.900000000000006</v>
      </c>
      <c r="AI10" s="241">
        <v>70.8</v>
      </c>
      <c r="AJ10" s="241">
        <v>68.8</v>
      </c>
      <c r="AK10" s="241">
        <v>69.8</v>
      </c>
      <c r="AL10" s="241">
        <v>71.400000000000006</v>
      </c>
      <c r="AM10" s="241">
        <v>68.3</v>
      </c>
      <c r="AN10" s="241">
        <v>69.8</v>
      </c>
      <c r="AO10" s="241">
        <v>70.3</v>
      </c>
      <c r="AP10" s="241">
        <v>73</v>
      </c>
      <c r="AQ10" s="241">
        <v>68.900000000000006</v>
      </c>
      <c r="AR10" s="241">
        <v>70.599999999999994</v>
      </c>
      <c r="AS10" s="241">
        <v>70.900000000000006</v>
      </c>
      <c r="AT10" s="241">
        <v>71.900000000000006</v>
      </c>
      <c r="AU10" s="241">
        <v>67.5</v>
      </c>
      <c r="AV10" s="241">
        <v>68.5</v>
      </c>
      <c r="AW10" s="241">
        <v>68.3</v>
      </c>
      <c r="AX10" s="241">
        <v>70.7</v>
      </c>
      <c r="AY10" s="241">
        <v>65.7</v>
      </c>
      <c r="AZ10" s="241">
        <v>67.099999999999994</v>
      </c>
      <c r="BA10" s="241">
        <v>67.599999999999994</v>
      </c>
      <c r="BB10" s="241">
        <v>69.400000000000006</v>
      </c>
      <c r="BC10" s="241">
        <v>66.8</v>
      </c>
      <c r="BD10" s="241">
        <v>67.099999999999994</v>
      </c>
      <c r="BE10" s="241">
        <v>68.3</v>
      </c>
      <c r="BF10" s="241">
        <v>70.5</v>
      </c>
      <c r="BG10" s="241">
        <v>68.099999999999994</v>
      </c>
      <c r="BH10" s="241">
        <v>68.400000000000006</v>
      </c>
      <c r="BI10" s="241">
        <v>70.3</v>
      </c>
      <c r="BJ10" s="241">
        <v>72.7</v>
      </c>
      <c r="BK10" s="241">
        <v>69.7</v>
      </c>
      <c r="BL10" s="241">
        <v>68.5</v>
      </c>
      <c r="BM10" s="241">
        <v>68.400000000000006</v>
      </c>
      <c r="BN10" s="241">
        <v>69.599999999999994</v>
      </c>
      <c r="BO10" s="241">
        <v>65.8</v>
      </c>
      <c r="BP10" s="241">
        <v>64</v>
      </c>
      <c r="BQ10" s="241">
        <v>64.599999999999994</v>
      </c>
      <c r="BR10" s="241">
        <v>66.099999999999994</v>
      </c>
      <c r="BS10" s="241">
        <v>63.2</v>
      </c>
      <c r="BT10" s="241">
        <v>63.1</v>
      </c>
      <c r="BU10" s="241">
        <v>64.099999999999994</v>
      </c>
      <c r="BV10" s="241">
        <v>65.599999999999994</v>
      </c>
      <c r="BW10" s="250">
        <v>62.5</v>
      </c>
      <c r="BX10" s="241"/>
      <c r="BY10" s="253"/>
    </row>
    <row r="11" spans="1:77" ht="15.75" customHeight="1" x14ac:dyDescent="0.3">
      <c r="B11" s="116" t="s">
        <v>109</v>
      </c>
      <c r="C11" s="116" t="s">
        <v>37</v>
      </c>
      <c r="D11" s="241">
        <v>39.799999999999997</v>
      </c>
      <c r="E11" s="241">
        <v>38.4</v>
      </c>
      <c r="F11" s="241">
        <v>37.6</v>
      </c>
      <c r="G11" s="241">
        <v>37</v>
      </c>
      <c r="H11" s="241">
        <v>36.1</v>
      </c>
      <c r="I11" s="241">
        <v>36.1</v>
      </c>
      <c r="J11" s="241">
        <v>35.200000000000003</v>
      </c>
      <c r="K11" s="241">
        <v>35</v>
      </c>
      <c r="L11" s="241">
        <v>35.200000000000003</v>
      </c>
      <c r="M11" s="241">
        <v>34.4</v>
      </c>
      <c r="N11" s="241">
        <v>34.5</v>
      </c>
      <c r="O11" s="241">
        <v>33.5</v>
      </c>
      <c r="P11" s="241">
        <v>34.9</v>
      </c>
      <c r="Q11" s="241">
        <v>33.6</v>
      </c>
      <c r="R11" s="241">
        <v>33.299999999999997</v>
      </c>
      <c r="S11" s="241">
        <v>32.5</v>
      </c>
      <c r="T11" s="241">
        <v>33.700000000000003</v>
      </c>
      <c r="U11" s="241">
        <v>32</v>
      </c>
      <c r="V11" s="241">
        <v>32.4</v>
      </c>
      <c r="W11" s="241">
        <v>31.3</v>
      </c>
      <c r="X11" s="241">
        <v>34.4</v>
      </c>
      <c r="Y11" s="241">
        <v>31.8</v>
      </c>
      <c r="Z11" s="241">
        <v>32.4</v>
      </c>
      <c r="AA11" s="241">
        <v>31.1</v>
      </c>
      <c r="AB11" s="241">
        <v>32.5</v>
      </c>
      <c r="AC11" s="241">
        <v>31.8</v>
      </c>
      <c r="AD11" s="241">
        <v>32.1</v>
      </c>
      <c r="AE11" s="241">
        <v>30.8</v>
      </c>
      <c r="AF11" s="241">
        <v>33.4</v>
      </c>
      <c r="AG11" s="241">
        <v>32.200000000000003</v>
      </c>
      <c r="AH11" s="241">
        <v>31.6</v>
      </c>
      <c r="AI11" s="241">
        <v>31.1</v>
      </c>
      <c r="AJ11" s="241">
        <v>32</v>
      </c>
      <c r="AK11" s="241">
        <v>32</v>
      </c>
      <c r="AL11" s="241">
        <v>31.6</v>
      </c>
      <c r="AM11" s="241">
        <v>31.6</v>
      </c>
      <c r="AN11" s="241">
        <v>34.6</v>
      </c>
      <c r="AO11" s="241">
        <v>32.6</v>
      </c>
      <c r="AP11" s="241">
        <v>33.4</v>
      </c>
      <c r="AQ11" s="241">
        <v>31.6</v>
      </c>
      <c r="AR11" s="241">
        <v>33.200000000000003</v>
      </c>
      <c r="AS11" s="241">
        <v>34.200000000000003</v>
      </c>
      <c r="AT11" s="241">
        <v>34.700000000000003</v>
      </c>
      <c r="AU11" s="241">
        <v>32.700000000000003</v>
      </c>
      <c r="AV11" s="241">
        <v>34</v>
      </c>
      <c r="AW11" s="241">
        <v>34.1</v>
      </c>
      <c r="AX11" s="241">
        <v>35.299999999999997</v>
      </c>
      <c r="AY11" s="241">
        <v>33.9</v>
      </c>
      <c r="AZ11" s="241">
        <v>34.5</v>
      </c>
      <c r="BA11" s="241">
        <v>35.200000000000003</v>
      </c>
      <c r="BB11" s="241">
        <v>36.299999999999997</v>
      </c>
      <c r="BC11" s="241">
        <v>35.1</v>
      </c>
      <c r="BD11" s="241">
        <v>35.4</v>
      </c>
      <c r="BE11" s="241">
        <v>36.1</v>
      </c>
      <c r="BF11" s="241">
        <v>37.299999999999997</v>
      </c>
      <c r="BG11" s="241">
        <v>36</v>
      </c>
      <c r="BH11" s="241">
        <v>36</v>
      </c>
      <c r="BI11" s="241">
        <v>36.5</v>
      </c>
      <c r="BJ11" s="241">
        <v>37.6</v>
      </c>
      <c r="BK11" s="241">
        <v>36.299999999999997</v>
      </c>
      <c r="BL11" s="241">
        <v>36.299999999999997</v>
      </c>
      <c r="BM11" s="241">
        <v>36.700000000000003</v>
      </c>
      <c r="BN11" s="241">
        <v>37.799999999999997</v>
      </c>
      <c r="BO11" s="241">
        <v>36.6</v>
      </c>
      <c r="BP11" s="241">
        <v>37.1</v>
      </c>
      <c r="BQ11" s="241">
        <v>37.799999999999997</v>
      </c>
      <c r="BR11" s="241">
        <v>38.700000000000003</v>
      </c>
      <c r="BS11" s="241">
        <v>37.700000000000003</v>
      </c>
      <c r="BT11" s="241">
        <v>37.700000000000003</v>
      </c>
      <c r="BU11" s="241">
        <v>38.200000000000003</v>
      </c>
      <c r="BV11" s="241">
        <v>38.9</v>
      </c>
      <c r="BW11" s="250">
        <v>37.6</v>
      </c>
      <c r="BX11" s="241"/>
      <c r="BY11" s="253"/>
    </row>
    <row r="12" spans="1:77" ht="15.75" customHeight="1" x14ac:dyDescent="0.3">
      <c r="B12" s="116" t="s">
        <v>109</v>
      </c>
      <c r="C12" s="116" t="s">
        <v>38</v>
      </c>
      <c r="D12" s="241">
        <v>38</v>
      </c>
      <c r="E12" s="241">
        <v>41.6</v>
      </c>
      <c r="F12" s="241">
        <v>44.3</v>
      </c>
      <c r="G12" s="241">
        <v>39.799999999999997</v>
      </c>
      <c r="H12" s="241">
        <v>35.1</v>
      </c>
      <c r="I12" s="241">
        <v>37.4</v>
      </c>
      <c r="J12" s="241">
        <v>38.200000000000003</v>
      </c>
      <c r="K12" s="241">
        <v>37.700000000000003</v>
      </c>
      <c r="L12" s="241">
        <v>34.299999999999997</v>
      </c>
      <c r="M12" s="241">
        <v>38.200000000000003</v>
      </c>
      <c r="N12" s="241">
        <v>40.200000000000003</v>
      </c>
      <c r="O12" s="241">
        <v>40</v>
      </c>
      <c r="P12" s="241">
        <v>36.200000000000003</v>
      </c>
      <c r="Q12" s="241">
        <v>40.700000000000003</v>
      </c>
      <c r="R12" s="241">
        <v>41</v>
      </c>
      <c r="S12" s="241">
        <v>40</v>
      </c>
      <c r="T12" s="241">
        <v>36.5</v>
      </c>
      <c r="U12" s="241">
        <v>40.4</v>
      </c>
      <c r="V12" s="241">
        <v>40.299999999999997</v>
      </c>
      <c r="W12" s="241">
        <v>39.1</v>
      </c>
      <c r="X12" s="241">
        <v>36.4</v>
      </c>
      <c r="Y12" s="241">
        <v>38.799999999999997</v>
      </c>
      <c r="Z12" s="241">
        <v>39.1</v>
      </c>
      <c r="AA12" s="241">
        <v>38.5</v>
      </c>
      <c r="AB12" s="241">
        <v>35.1</v>
      </c>
      <c r="AC12" s="241">
        <v>36.9</v>
      </c>
      <c r="AD12" s="241">
        <v>38.799999999999997</v>
      </c>
      <c r="AE12" s="241">
        <v>37.299999999999997</v>
      </c>
      <c r="AF12" s="241">
        <v>36</v>
      </c>
      <c r="AG12" s="241">
        <v>36.5</v>
      </c>
      <c r="AH12" s="241">
        <v>38</v>
      </c>
      <c r="AI12" s="241">
        <v>37</v>
      </c>
      <c r="AJ12" s="241">
        <v>36.299999999999997</v>
      </c>
      <c r="AK12" s="241">
        <v>36.9</v>
      </c>
      <c r="AL12" s="241">
        <v>37.700000000000003</v>
      </c>
      <c r="AM12" s="241">
        <v>36.700000000000003</v>
      </c>
      <c r="AN12" s="241">
        <v>37</v>
      </c>
      <c r="AO12" s="241">
        <v>38.200000000000003</v>
      </c>
      <c r="AP12" s="241">
        <v>39.1</v>
      </c>
      <c r="AQ12" s="241">
        <v>38.200000000000003</v>
      </c>
      <c r="AR12" s="241">
        <v>39.6</v>
      </c>
      <c r="AS12" s="241">
        <v>40.700000000000003</v>
      </c>
      <c r="AT12" s="241">
        <v>40.5</v>
      </c>
      <c r="AU12" s="241">
        <v>39.200000000000003</v>
      </c>
      <c r="AV12" s="241">
        <v>39.1</v>
      </c>
      <c r="AW12" s="241">
        <v>38.9</v>
      </c>
      <c r="AX12" s="241">
        <v>39.200000000000003</v>
      </c>
      <c r="AY12" s="241">
        <v>38</v>
      </c>
      <c r="AZ12" s="241">
        <v>38.1</v>
      </c>
      <c r="BA12" s="241">
        <v>38.1</v>
      </c>
      <c r="BB12" s="241">
        <v>38.5</v>
      </c>
      <c r="BC12" s="241">
        <v>37.700000000000003</v>
      </c>
      <c r="BD12" s="241">
        <v>37.6</v>
      </c>
      <c r="BE12" s="241">
        <v>38.200000000000003</v>
      </c>
      <c r="BF12" s="241">
        <v>39.200000000000003</v>
      </c>
      <c r="BG12" s="241">
        <v>38.4</v>
      </c>
      <c r="BH12" s="241">
        <v>38.299999999999997</v>
      </c>
      <c r="BI12" s="241">
        <v>38.9</v>
      </c>
      <c r="BJ12" s="241">
        <v>39.799999999999997</v>
      </c>
      <c r="BK12" s="241">
        <v>38.6</v>
      </c>
      <c r="BL12" s="241">
        <v>38.200000000000003</v>
      </c>
      <c r="BM12" s="241">
        <v>38.1</v>
      </c>
      <c r="BN12" s="241">
        <v>38.4</v>
      </c>
      <c r="BO12" s="241">
        <v>37</v>
      </c>
      <c r="BP12" s="241">
        <v>36.1</v>
      </c>
      <c r="BQ12" s="241">
        <v>36.1</v>
      </c>
      <c r="BR12" s="241">
        <v>36.6</v>
      </c>
      <c r="BS12" s="241">
        <v>35.799999999999997</v>
      </c>
      <c r="BT12" s="241">
        <v>35.799999999999997</v>
      </c>
      <c r="BU12" s="241">
        <v>36.4</v>
      </c>
      <c r="BV12" s="241">
        <v>37</v>
      </c>
      <c r="BW12" s="250">
        <v>35.9</v>
      </c>
      <c r="BX12" s="241"/>
      <c r="BY12" s="253"/>
    </row>
    <row r="13" spans="1:77" ht="15.75" customHeight="1" x14ac:dyDescent="0.3">
      <c r="B13" s="116" t="s">
        <v>110</v>
      </c>
      <c r="C13" s="116" t="s">
        <v>39</v>
      </c>
      <c r="D13" s="241">
        <v>115</v>
      </c>
      <c r="E13" s="241">
        <v>122.6</v>
      </c>
      <c r="F13" s="241">
        <v>118.9</v>
      </c>
      <c r="G13" s="241">
        <v>115.3</v>
      </c>
      <c r="H13" s="241">
        <v>110.2</v>
      </c>
      <c r="I13" s="241">
        <v>106.8</v>
      </c>
      <c r="J13" s="241">
        <v>100.3</v>
      </c>
      <c r="K13" s="241">
        <v>100.8</v>
      </c>
      <c r="L13" s="241">
        <v>99</v>
      </c>
      <c r="M13" s="241">
        <v>103.8</v>
      </c>
      <c r="N13" s="241">
        <v>104.5</v>
      </c>
      <c r="O13" s="241">
        <v>105.1</v>
      </c>
      <c r="P13" s="241">
        <v>104.2</v>
      </c>
      <c r="Q13" s="241">
        <v>107.4</v>
      </c>
      <c r="R13" s="241">
        <v>107.7</v>
      </c>
      <c r="S13" s="241">
        <v>104.6</v>
      </c>
      <c r="T13" s="241">
        <v>105.9</v>
      </c>
      <c r="U13" s="241">
        <v>106.7</v>
      </c>
      <c r="V13" s="241">
        <v>106</v>
      </c>
      <c r="W13" s="241">
        <v>103.5</v>
      </c>
      <c r="X13" s="241">
        <v>102.7</v>
      </c>
      <c r="Y13" s="241">
        <v>101.8</v>
      </c>
      <c r="Z13" s="241">
        <v>103.5</v>
      </c>
      <c r="AA13" s="241">
        <v>101.5</v>
      </c>
      <c r="AB13" s="241">
        <v>101</v>
      </c>
      <c r="AC13" s="241">
        <v>100.8</v>
      </c>
      <c r="AD13" s="241">
        <v>103.4</v>
      </c>
      <c r="AE13" s="241">
        <v>102</v>
      </c>
      <c r="AF13" s="241">
        <v>100.1</v>
      </c>
      <c r="AG13" s="241">
        <v>100.2</v>
      </c>
      <c r="AH13" s="241">
        <v>100.9</v>
      </c>
      <c r="AI13" s="241">
        <v>98.2</v>
      </c>
      <c r="AJ13" s="241">
        <v>98</v>
      </c>
      <c r="AK13" s="241">
        <v>99.7</v>
      </c>
      <c r="AL13" s="241">
        <v>96.7</v>
      </c>
      <c r="AM13" s="241">
        <v>93.6</v>
      </c>
      <c r="AN13" s="241">
        <v>97.2</v>
      </c>
      <c r="AO13" s="241">
        <v>99.6</v>
      </c>
      <c r="AP13" s="241">
        <v>100.8</v>
      </c>
      <c r="AQ13" s="241">
        <v>96.4</v>
      </c>
      <c r="AR13" s="241">
        <v>98.9</v>
      </c>
      <c r="AS13" s="241">
        <v>100.5</v>
      </c>
      <c r="AT13" s="241">
        <v>101.5</v>
      </c>
      <c r="AU13" s="241">
        <v>98.2</v>
      </c>
      <c r="AV13" s="241">
        <v>97.9</v>
      </c>
      <c r="AW13" s="241">
        <v>100.2</v>
      </c>
      <c r="AX13" s="241">
        <v>103.2</v>
      </c>
      <c r="AY13" s="241">
        <v>97.5</v>
      </c>
      <c r="AZ13" s="241">
        <v>96.6</v>
      </c>
      <c r="BA13" s="241">
        <v>96.4</v>
      </c>
      <c r="BB13" s="241">
        <v>96.2</v>
      </c>
      <c r="BC13" s="241">
        <v>94</v>
      </c>
      <c r="BD13" s="241">
        <v>93.8</v>
      </c>
      <c r="BE13" s="241">
        <v>95.5</v>
      </c>
      <c r="BF13" s="241">
        <v>98.2</v>
      </c>
      <c r="BG13" s="241">
        <v>96.1</v>
      </c>
      <c r="BH13" s="241">
        <v>96.2</v>
      </c>
      <c r="BI13" s="241">
        <v>98.2</v>
      </c>
      <c r="BJ13" s="241">
        <v>100.5</v>
      </c>
      <c r="BK13" s="241">
        <v>97.6</v>
      </c>
      <c r="BL13" s="241">
        <v>97</v>
      </c>
      <c r="BM13" s="241">
        <v>98.2</v>
      </c>
      <c r="BN13" s="241">
        <v>100.5</v>
      </c>
      <c r="BO13" s="241">
        <v>97.3</v>
      </c>
      <c r="BP13" s="241">
        <v>96.5</v>
      </c>
      <c r="BQ13" s="241">
        <v>97.7</v>
      </c>
      <c r="BR13" s="241">
        <v>99.9</v>
      </c>
      <c r="BS13" s="241">
        <v>96.8</v>
      </c>
      <c r="BT13" s="241">
        <v>96</v>
      </c>
      <c r="BU13" s="241">
        <v>98</v>
      </c>
      <c r="BV13" s="241">
        <v>100.4</v>
      </c>
      <c r="BW13" s="250">
        <v>97.6</v>
      </c>
      <c r="BX13" s="241"/>
      <c r="BY13" s="253"/>
    </row>
    <row r="14" spans="1:77" ht="15.75" customHeight="1" x14ac:dyDescent="0.3">
      <c r="B14" s="116" t="s">
        <v>111</v>
      </c>
      <c r="C14" s="116" t="s">
        <v>4</v>
      </c>
      <c r="D14" s="241">
        <v>24.4</v>
      </c>
      <c r="E14" s="241">
        <v>24.8</v>
      </c>
      <c r="F14" s="241">
        <v>26.4</v>
      </c>
      <c r="G14" s="241">
        <v>24.8</v>
      </c>
      <c r="H14" s="241">
        <v>26.2</v>
      </c>
      <c r="I14" s="241">
        <v>26</v>
      </c>
      <c r="J14" s="241">
        <v>27</v>
      </c>
      <c r="K14" s="241">
        <v>25.7</v>
      </c>
      <c r="L14" s="241">
        <v>24.7</v>
      </c>
      <c r="M14" s="241">
        <v>24.5</v>
      </c>
      <c r="N14" s="241">
        <v>25.9</v>
      </c>
      <c r="O14" s="241">
        <v>24.8</v>
      </c>
      <c r="P14" s="241">
        <v>24.2</v>
      </c>
      <c r="Q14" s="241">
        <v>24</v>
      </c>
      <c r="R14" s="241">
        <v>25</v>
      </c>
      <c r="S14" s="241">
        <v>24</v>
      </c>
      <c r="T14" s="241">
        <v>24</v>
      </c>
      <c r="U14" s="241">
        <v>25.1</v>
      </c>
      <c r="V14" s="241">
        <v>26.8</v>
      </c>
      <c r="W14" s="241">
        <v>24.1</v>
      </c>
      <c r="X14" s="241">
        <v>25.6</v>
      </c>
      <c r="Y14" s="241">
        <v>26.4</v>
      </c>
      <c r="Z14" s="241">
        <v>26.9</v>
      </c>
      <c r="AA14" s="241">
        <v>25</v>
      </c>
      <c r="AB14" s="241">
        <v>23.5</v>
      </c>
      <c r="AC14" s="241">
        <v>25.4</v>
      </c>
      <c r="AD14" s="241">
        <v>26.4</v>
      </c>
      <c r="AE14" s="241">
        <v>24.7</v>
      </c>
      <c r="AF14" s="241">
        <v>17.8</v>
      </c>
      <c r="AG14" s="241">
        <v>19.8</v>
      </c>
      <c r="AH14" s="241">
        <v>19.3</v>
      </c>
      <c r="AI14" s="241">
        <v>17.7</v>
      </c>
      <c r="AJ14" s="241">
        <v>16.7</v>
      </c>
      <c r="AK14" s="241">
        <v>17.8</v>
      </c>
      <c r="AL14" s="241">
        <v>17.899999999999999</v>
      </c>
      <c r="AM14" s="241">
        <v>16.5</v>
      </c>
      <c r="AN14" s="241">
        <v>15.8</v>
      </c>
      <c r="AO14" s="241">
        <v>16.899999999999999</v>
      </c>
      <c r="AP14" s="241">
        <v>16.899999999999999</v>
      </c>
      <c r="AQ14" s="241">
        <v>16</v>
      </c>
      <c r="AR14" s="241">
        <v>18.7</v>
      </c>
      <c r="AS14" s="241">
        <v>18.5</v>
      </c>
      <c r="AT14" s="241">
        <v>18.2</v>
      </c>
      <c r="AU14" s="241">
        <v>17.8</v>
      </c>
      <c r="AV14" s="241">
        <v>19.5</v>
      </c>
      <c r="AW14" s="241">
        <v>20.100000000000001</v>
      </c>
      <c r="AX14" s="241">
        <v>20.2</v>
      </c>
      <c r="AY14" s="241">
        <v>19.8</v>
      </c>
      <c r="AZ14" s="241">
        <v>19.5</v>
      </c>
      <c r="BA14" s="241">
        <v>19.5</v>
      </c>
      <c r="BB14" s="241">
        <v>19.7</v>
      </c>
      <c r="BC14" s="241">
        <v>19.399999999999999</v>
      </c>
      <c r="BD14" s="241">
        <v>19.600000000000001</v>
      </c>
      <c r="BE14" s="241">
        <v>19.600000000000001</v>
      </c>
      <c r="BF14" s="241">
        <v>20.2</v>
      </c>
      <c r="BG14" s="241">
        <v>19.8</v>
      </c>
      <c r="BH14" s="241">
        <v>20</v>
      </c>
      <c r="BI14" s="241">
        <v>20.100000000000001</v>
      </c>
      <c r="BJ14" s="241">
        <v>20.7</v>
      </c>
      <c r="BK14" s="241">
        <v>20.3</v>
      </c>
      <c r="BL14" s="241">
        <v>20.6</v>
      </c>
      <c r="BM14" s="241">
        <v>21</v>
      </c>
      <c r="BN14" s="241">
        <v>21.7</v>
      </c>
      <c r="BO14" s="241">
        <v>21.4</v>
      </c>
      <c r="BP14" s="241">
        <v>21.7</v>
      </c>
      <c r="BQ14" s="241">
        <v>21.9</v>
      </c>
      <c r="BR14" s="241">
        <v>22.6</v>
      </c>
      <c r="BS14" s="241">
        <v>22.1</v>
      </c>
      <c r="BT14" s="241">
        <v>22.5</v>
      </c>
      <c r="BU14" s="241">
        <v>22.8</v>
      </c>
      <c r="BV14" s="241">
        <v>23.4</v>
      </c>
      <c r="BW14" s="250">
        <v>23.1</v>
      </c>
      <c r="BX14" s="241"/>
      <c r="BY14" s="253"/>
    </row>
    <row r="15" spans="1:77" ht="15.75" customHeight="1" x14ac:dyDescent="0.3">
      <c r="B15" s="116" t="s">
        <v>112</v>
      </c>
      <c r="C15" s="116" t="s">
        <v>5</v>
      </c>
      <c r="D15" s="241">
        <v>28.7</v>
      </c>
      <c r="E15" s="241">
        <v>27.1</v>
      </c>
      <c r="F15" s="241">
        <v>28.3</v>
      </c>
      <c r="G15" s="241">
        <v>26.3</v>
      </c>
      <c r="H15" s="241">
        <v>26.1</v>
      </c>
      <c r="I15" s="241">
        <v>24.9</v>
      </c>
      <c r="J15" s="241">
        <v>25.9</v>
      </c>
      <c r="K15" s="241">
        <v>25</v>
      </c>
      <c r="L15" s="241">
        <v>26.1</v>
      </c>
      <c r="M15" s="241">
        <v>24.5</v>
      </c>
      <c r="N15" s="241">
        <v>24.8</v>
      </c>
      <c r="O15" s="241">
        <v>24.2</v>
      </c>
      <c r="P15" s="241">
        <v>25.6</v>
      </c>
      <c r="Q15" s="241">
        <v>24.7</v>
      </c>
      <c r="R15" s="241">
        <v>25.3</v>
      </c>
      <c r="S15" s="241">
        <v>24</v>
      </c>
      <c r="T15" s="241">
        <v>24.6</v>
      </c>
      <c r="U15" s="241">
        <v>24.1</v>
      </c>
      <c r="V15" s="241">
        <v>25.2</v>
      </c>
      <c r="W15" s="241">
        <v>24.5</v>
      </c>
      <c r="X15" s="241">
        <v>23.8</v>
      </c>
      <c r="Y15" s="241">
        <v>23.3</v>
      </c>
      <c r="Z15" s="241">
        <v>24.4</v>
      </c>
      <c r="AA15" s="241">
        <v>23.3</v>
      </c>
      <c r="AB15" s="241">
        <v>24.3</v>
      </c>
      <c r="AC15" s="241">
        <v>23.5</v>
      </c>
      <c r="AD15" s="241">
        <v>25.2</v>
      </c>
      <c r="AE15" s="241">
        <v>23</v>
      </c>
      <c r="AF15" s="241">
        <v>23.8</v>
      </c>
      <c r="AG15" s="241">
        <v>22.1</v>
      </c>
      <c r="AH15" s="241">
        <v>23.8</v>
      </c>
      <c r="AI15" s="241">
        <v>21.9</v>
      </c>
      <c r="AJ15" s="241">
        <v>21.5</v>
      </c>
      <c r="AK15" s="241">
        <v>21.1</v>
      </c>
      <c r="AL15" s="241">
        <v>22.2</v>
      </c>
      <c r="AM15" s="241">
        <v>20.7</v>
      </c>
      <c r="AN15" s="241">
        <v>21.1</v>
      </c>
      <c r="AO15" s="241">
        <v>21</v>
      </c>
      <c r="AP15" s="241">
        <v>22.8</v>
      </c>
      <c r="AQ15" s="241">
        <v>20.6</v>
      </c>
      <c r="AR15" s="241">
        <v>22.1</v>
      </c>
      <c r="AS15" s="241">
        <v>21.2</v>
      </c>
      <c r="AT15" s="241">
        <v>22.2</v>
      </c>
      <c r="AU15" s="241">
        <v>21</v>
      </c>
      <c r="AV15" s="241">
        <v>21.6</v>
      </c>
      <c r="AW15" s="241">
        <v>21.9</v>
      </c>
      <c r="AX15" s="241">
        <v>22.4</v>
      </c>
      <c r="AY15" s="241">
        <v>21.4</v>
      </c>
      <c r="AZ15" s="241">
        <v>21.8</v>
      </c>
      <c r="BA15" s="241">
        <v>21.9</v>
      </c>
      <c r="BB15" s="241">
        <v>22.4</v>
      </c>
      <c r="BC15" s="241">
        <v>22</v>
      </c>
      <c r="BD15" s="241">
        <v>22.1</v>
      </c>
      <c r="BE15" s="241">
        <v>22.6</v>
      </c>
      <c r="BF15" s="241">
        <v>23.5</v>
      </c>
      <c r="BG15" s="241">
        <v>23.3</v>
      </c>
      <c r="BH15" s="241">
        <v>23.8</v>
      </c>
      <c r="BI15" s="241">
        <v>24.5</v>
      </c>
      <c r="BJ15" s="241">
        <v>25.7</v>
      </c>
      <c r="BK15" s="241">
        <v>25.6</v>
      </c>
      <c r="BL15" s="241">
        <v>26.2</v>
      </c>
      <c r="BM15" s="241">
        <v>26.9</v>
      </c>
      <c r="BN15" s="241">
        <v>28.2</v>
      </c>
      <c r="BO15" s="241">
        <v>28.2</v>
      </c>
      <c r="BP15" s="241">
        <v>29</v>
      </c>
      <c r="BQ15" s="241">
        <v>29.9</v>
      </c>
      <c r="BR15" s="241">
        <v>31.3</v>
      </c>
      <c r="BS15" s="241">
        <v>31.1</v>
      </c>
      <c r="BT15" s="241">
        <v>29.1</v>
      </c>
      <c r="BU15" s="241">
        <v>28</v>
      </c>
      <c r="BV15" s="241">
        <v>27.7</v>
      </c>
      <c r="BW15" s="250">
        <v>26.5</v>
      </c>
      <c r="BX15" s="241"/>
      <c r="BY15" s="253"/>
    </row>
    <row r="16" spans="1:77" ht="15.75" customHeight="1" x14ac:dyDescent="0.3">
      <c r="B16" s="116" t="s">
        <v>113</v>
      </c>
      <c r="C16" s="116" t="s">
        <v>6</v>
      </c>
      <c r="D16" s="241">
        <v>86</v>
      </c>
      <c r="E16" s="241">
        <v>87.2</v>
      </c>
      <c r="F16" s="241">
        <v>93.9</v>
      </c>
      <c r="G16" s="241">
        <v>83.7</v>
      </c>
      <c r="H16" s="241">
        <v>80.5</v>
      </c>
      <c r="I16" s="241">
        <v>75.3</v>
      </c>
      <c r="J16" s="241">
        <v>76.3</v>
      </c>
      <c r="K16" s="241">
        <v>71.099999999999994</v>
      </c>
      <c r="L16" s="241">
        <v>72.3</v>
      </c>
      <c r="M16" s="241">
        <v>72</v>
      </c>
      <c r="N16" s="241">
        <v>78.3</v>
      </c>
      <c r="O16" s="241">
        <v>74.900000000000006</v>
      </c>
      <c r="P16" s="241">
        <v>76.2</v>
      </c>
      <c r="Q16" s="241">
        <v>74.2</v>
      </c>
      <c r="R16" s="241">
        <v>81.099999999999994</v>
      </c>
      <c r="S16" s="241">
        <v>74.099999999999994</v>
      </c>
      <c r="T16" s="241">
        <v>75.7</v>
      </c>
      <c r="U16" s="241">
        <v>72.7</v>
      </c>
      <c r="V16" s="241">
        <v>78</v>
      </c>
      <c r="W16" s="241">
        <v>72.8</v>
      </c>
      <c r="X16" s="241">
        <v>72.8</v>
      </c>
      <c r="Y16" s="241">
        <v>72.2</v>
      </c>
      <c r="Z16" s="241">
        <v>74.400000000000006</v>
      </c>
      <c r="AA16" s="241">
        <v>72.2</v>
      </c>
      <c r="AB16" s="241">
        <v>67.599999999999994</v>
      </c>
      <c r="AC16" s="241">
        <v>70.3</v>
      </c>
      <c r="AD16" s="241">
        <v>70.599999999999994</v>
      </c>
      <c r="AE16" s="241">
        <v>69.8</v>
      </c>
      <c r="AF16" s="241">
        <v>67.5</v>
      </c>
      <c r="AG16" s="241">
        <v>69.400000000000006</v>
      </c>
      <c r="AH16" s="241">
        <v>67.400000000000006</v>
      </c>
      <c r="AI16" s="241">
        <v>69.8</v>
      </c>
      <c r="AJ16" s="241">
        <v>67.3</v>
      </c>
      <c r="AK16" s="241">
        <v>67.400000000000006</v>
      </c>
      <c r="AL16" s="241">
        <v>66</v>
      </c>
      <c r="AM16" s="241">
        <v>67.7</v>
      </c>
      <c r="AN16" s="241">
        <v>67.099999999999994</v>
      </c>
      <c r="AO16" s="241">
        <v>69.2</v>
      </c>
      <c r="AP16" s="241">
        <v>69.099999999999994</v>
      </c>
      <c r="AQ16" s="241">
        <v>69.3</v>
      </c>
      <c r="AR16" s="241">
        <v>69.599999999999994</v>
      </c>
      <c r="AS16" s="241">
        <v>71.7</v>
      </c>
      <c r="AT16" s="241">
        <v>72.2</v>
      </c>
      <c r="AU16" s="241">
        <v>70.099999999999994</v>
      </c>
      <c r="AV16" s="241">
        <v>71.900000000000006</v>
      </c>
      <c r="AW16" s="241">
        <v>72.7</v>
      </c>
      <c r="AX16" s="241">
        <v>73.8</v>
      </c>
      <c r="AY16" s="241">
        <v>72.5</v>
      </c>
      <c r="AZ16" s="241">
        <v>73</v>
      </c>
      <c r="BA16" s="241">
        <v>72.7</v>
      </c>
      <c r="BB16" s="241">
        <v>73</v>
      </c>
      <c r="BC16" s="241">
        <v>71.400000000000006</v>
      </c>
      <c r="BD16" s="241">
        <v>71.3</v>
      </c>
      <c r="BE16" s="241">
        <v>72.400000000000006</v>
      </c>
      <c r="BF16" s="241">
        <v>74.3</v>
      </c>
      <c r="BG16" s="241">
        <v>73.3</v>
      </c>
      <c r="BH16" s="241">
        <v>74.900000000000006</v>
      </c>
      <c r="BI16" s="241">
        <v>76.2</v>
      </c>
      <c r="BJ16" s="241">
        <v>78.599999999999994</v>
      </c>
      <c r="BK16" s="241">
        <v>77.400000000000006</v>
      </c>
      <c r="BL16" s="241">
        <v>77.900000000000006</v>
      </c>
      <c r="BM16" s="241">
        <v>79</v>
      </c>
      <c r="BN16" s="241">
        <v>81.3</v>
      </c>
      <c r="BO16" s="241">
        <v>79.5</v>
      </c>
      <c r="BP16" s="241">
        <v>77.8</v>
      </c>
      <c r="BQ16" s="241">
        <v>77.900000000000006</v>
      </c>
      <c r="BR16" s="241">
        <v>79.3</v>
      </c>
      <c r="BS16" s="241">
        <v>77.2</v>
      </c>
      <c r="BT16" s="241">
        <v>76.400000000000006</v>
      </c>
      <c r="BU16" s="241">
        <v>76.900000000000006</v>
      </c>
      <c r="BV16" s="241">
        <v>78.400000000000006</v>
      </c>
      <c r="BW16" s="250">
        <v>76.7</v>
      </c>
      <c r="BX16" s="241"/>
      <c r="BY16" s="253"/>
    </row>
    <row r="17" spans="2:77" ht="15.75" customHeight="1" x14ac:dyDescent="0.3">
      <c r="B17" s="116" t="s">
        <v>114</v>
      </c>
      <c r="C17" s="116" t="s">
        <v>7</v>
      </c>
      <c r="D17" s="241">
        <v>87.5</v>
      </c>
      <c r="E17" s="241">
        <v>74.3</v>
      </c>
      <c r="F17" s="241">
        <v>78.2</v>
      </c>
      <c r="G17" s="241">
        <v>78.900000000000006</v>
      </c>
      <c r="H17" s="241">
        <v>74.099999999999994</v>
      </c>
      <c r="I17" s="241">
        <v>58.8</v>
      </c>
      <c r="J17" s="241">
        <v>61.2</v>
      </c>
      <c r="K17" s="241">
        <v>61.6</v>
      </c>
      <c r="L17" s="241">
        <v>63.7</v>
      </c>
      <c r="M17" s="241">
        <v>57.6</v>
      </c>
      <c r="N17" s="241">
        <v>64</v>
      </c>
      <c r="O17" s="241">
        <v>67.8</v>
      </c>
      <c r="P17" s="241">
        <v>71.2</v>
      </c>
      <c r="Q17" s="241">
        <v>63.8</v>
      </c>
      <c r="R17" s="241">
        <v>69.8</v>
      </c>
      <c r="S17" s="241">
        <v>67.5</v>
      </c>
      <c r="T17" s="241">
        <v>66.2</v>
      </c>
      <c r="U17" s="241">
        <v>60.4</v>
      </c>
      <c r="V17" s="241">
        <v>67</v>
      </c>
      <c r="W17" s="241">
        <v>63.1</v>
      </c>
      <c r="X17" s="241">
        <v>66</v>
      </c>
      <c r="Y17" s="241">
        <v>60.7</v>
      </c>
      <c r="Z17" s="241">
        <v>67.900000000000006</v>
      </c>
      <c r="AA17" s="241">
        <v>63.8</v>
      </c>
      <c r="AB17" s="241">
        <v>67.2</v>
      </c>
      <c r="AC17" s="241">
        <v>63.7</v>
      </c>
      <c r="AD17" s="241">
        <v>68.5</v>
      </c>
      <c r="AE17" s="241">
        <v>65.400000000000006</v>
      </c>
      <c r="AF17" s="241">
        <v>66.2</v>
      </c>
      <c r="AG17" s="241">
        <v>64.3</v>
      </c>
      <c r="AH17" s="241">
        <v>69</v>
      </c>
      <c r="AI17" s="241">
        <v>66</v>
      </c>
      <c r="AJ17" s="241">
        <v>67.7</v>
      </c>
      <c r="AK17" s="241">
        <v>67.900000000000006</v>
      </c>
      <c r="AL17" s="241">
        <v>69.099999999999994</v>
      </c>
      <c r="AM17" s="241">
        <v>69.3</v>
      </c>
      <c r="AN17" s="241">
        <v>72.7</v>
      </c>
      <c r="AO17" s="241">
        <v>73</v>
      </c>
      <c r="AP17" s="241">
        <v>76</v>
      </c>
      <c r="AQ17" s="241">
        <v>76.3</v>
      </c>
      <c r="AR17" s="241">
        <v>78.5</v>
      </c>
      <c r="AS17" s="241">
        <v>81.5</v>
      </c>
      <c r="AT17" s="241">
        <v>81.400000000000006</v>
      </c>
      <c r="AU17" s="241">
        <v>79.400000000000006</v>
      </c>
      <c r="AV17" s="241">
        <v>78.7</v>
      </c>
      <c r="AW17" s="241">
        <v>78.2</v>
      </c>
      <c r="AX17" s="241">
        <v>78.2</v>
      </c>
      <c r="AY17" s="241">
        <v>74.900000000000006</v>
      </c>
      <c r="AZ17" s="241">
        <v>74.599999999999994</v>
      </c>
      <c r="BA17" s="241">
        <v>74.2</v>
      </c>
      <c r="BB17" s="241">
        <v>74.3</v>
      </c>
      <c r="BC17" s="241">
        <v>73.7</v>
      </c>
      <c r="BD17" s="241">
        <v>73.8</v>
      </c>
      <c r="BE17" s="241">
        <v>75</v>
      </c>
      <c r="BF17" s="241">
        <v>77.3</v>
      </c>
      <c r="BG17" s="241">
        <v>75.5</v>
      </c>
      <c r="BH17" s="241">
        <v>76</v>
      </c>
      <c r="BI17" s="241">
        <v>77.2</v>
      </c>
      <c r="BJ17" s="241">
        <v>79</v>
      </c>
      <c r="BK17" s="241">
        <v>77.400000000000006</v>
      </c>
      <c r="BL17" s="241">
        <v>78.099999999999994</v>
      </c>
      <c r="BM17" s="241">
        <v>79.599999999999994</v>
      </c>
      <c r="BN17" s="241">
        <v>81.400000000000006</v>
      </c>
      <c r="BO17" s="241">
        <v>79.5</v>
      </c>
      <c r="BP17" s="241">
        <v>80.7</v>
      </c>
      <c r="BQ17" s="241">
        <v>81.3</v>
      </c>
      <c r="BR17" s="241">
        <v>81.599999999999994</v>
      </c>
      <c r="BS17" s="241">
        <v>78.900000000000006</v>
      </c>
      <c r="BT17" s="241">
        <v>76.099999999999994</v>
      </c>
      <c r="BU17" s="241">
        <v>77.3</v>
      </c>
      <c r="BV17" s="241">
        <v>73.7</v>
      </c>
      <c r="BW17" s="250">
        <v>71.599999999999994</v>
      </c>
      <c r="BX17" s="241"/>
      <c r="BY17" s="253"/>
    </row>
    <row r="18" spans="2:77" ht="15.75" customHeight="1" x14ac:dyDescent="0.3">
      <c r="B18" s="116" t="s">
        <v>115</v>
      </c>
      <c r="C18" s="116" t="s">
        <v>8</v>
      </c>
      <c r="D18" s="241">
        <v>15.6</v>
      </c>
      <c r="E18" s="241">
        <v>16.600000000000001</v>
      </c>
      <c r="F18" s="241">
        <v>14.6</v>
      </c>
      <c r="G18" s="241">
        <v>14</v>
      </c>
      <c r="H18" s="241">
        <v>16.2</v>
      </c>
      <c r="I18" s="241">
        <v>16.7</v>
      </c>
      <c r="J18" s="241">
        <v>15.1</v>
      </c>
      <c r="K18" s="241">
        <v>14.4</v>
      </c>
      <c r="L18" s="241">
        <v>15.3</v>
      </c>
      <c r="M18" s="241">
        <v>15.6</v>
      </c>
      <c r="N18" s="241">
        <v>14.4</v>
      </c>
      <c r="O18" s="241">
        <v>13.8</v>
      </c>
      <c r="P18" s="241">
        <v>14.5</v>
      </c>
      <c r="Q18" s="241">
        <v>15.6</v>
      </c>
      <c r="R18" s="241">
        <v>14.3</v>
      </c>
      <c r="S18" s="241">
        <v>14</v>
      </c>
      <c r="T18" s="241">
        <v>14.5</v>
      </c>
      <c r="U18" s="241">
        <v>15.5</v>
      </c>
      <c r="V18" s="241">
        <v>14.4</v>
      </c>
      <c r="W18" s="241">
        <v>14.4</v>
      </c>
      <c r="X18" s="241">
        <v>15.2</v>
      </c>
      <c r="Y18" s="241">
        <v>15.4</v>
      </c>
      <c r="Z18" s="241">
        <v>14.5</v>
      </c>
      <c r="AA18" s="241">
        <v>14.5</v>
      </c>
      <c r="AB18" s="241">
        <v>15.1</v>
      </c>
      <c r="AC18" s="241">
        <v>15.5</v>
      </c>
      <c r="AD18" s="241">
        <v>14.5</v>
      </c>
      <c r="AE18" s="241">
        <v>14.9</v>
      </c>
      <c r="AF18" s="241">
        <v>15.6</v>
      </c>
      <c r="AG18" s="241">
        <v>15.8</v>
      </c>
      <c r="AH18" s="241">
        <v>15.4</v>
      </c>
      <c r="AI18" s="241">
        <v>15.1</v>
      </c>
      <c r="AJ18" s="241">
        <v>15</v>
      </c>
      <c r="AK18" s="241">
        <v>15.3</v>
      </c>
      <c r="AL18" s="241">
        <v>14.8</v>
      </c>
      <c r="AM18" s="241">
        <v>14.1</v>
      </c>
      <c r="AN18" s="241">
        <v>15.6</v>
      </c>
      <c r="AO18" s="241">
        <v>15.6</v>
      </c>
      <c r="AP18" s="241">
        <v>15.5</v>
      </c>
      <c r="AQ18" s="241">
        <v>14.9</v>
      </c>
      <c r="AR18" s="241">
        <v>14.3</v>
      </c>
      <c r="AS18" s="241">
        <v>14.6</v>
      </c>
      <c r="AT18" s="241">
        <v>14.5</v>
      </c>
      <c r="AU18" s="241">
        <v>14.1</v>
      </c>
      <c r="AV18" s="241">
        <v>14.3</v>
      </c>
      <c r="AW18" s="241">
        <v>14.8</v>
      </c>
      <c r="AX18" s="241">
        <v>14.9</v>
      </c>
      <c r="AY18" s="241">
        <v>14.8</v>
      </c>
      <c r="AZ18" s="241">
        <v>15.3</v>
      </c>
      <c r="BA18" s="241">
        <v>15.4</v>
      </c>
      <c r="BB18" s="241">
        <v>15.3</v>
      </c>
      <c r="BC18" s="241">
        <v>15.2</v>
      </c>
      <c r="BD18" s="241">
        <v>15.2</v>
      </c>
      <c r="BE18" s="241">
        <v>15.3</v>
      </c>
      <c r="BF18" s="241">
        <v>15.6</v>
      </c>
      <c r="BG18" s="241">
        <v>15.5</v>
      </c>
      <c r="BH18" s="241">
        <v>15.6</v>
      </c>
      <c r="BI18" s="241">
        <v>15.8</v>
      </c>
      <c r="BJ18" s="241">
        <v>16.3</v>
      </c>
      <c r="BK18" s="241">
        <v>16.2</v>
      </c>
      <c r="BL18" s="241">
        <v>16.600000000000001</v>
      </c>
      <c r="BM18" s="241">
        <v>17</v>
      </c>
      <c r="BN18" s="241">
        <v>17.5</v>
      </c>
      <c r="BO18" s="241">
        <v>17.600000000000001</v>
      </c>
      <c r="BP18" s="241">
        <v>17.8</v>
      </c>
      <c r="BQ18" s="241">
        <v>18.3</v>
      </c>
      <c r="BR18" s="241">
        <v>18.8</v>
      </c>
      <c r="BS18" s="241">
        <v>18.7</v>
      </c>
      <c r="BT18" s="241">
        <v>18.899999999999999</v>
      </c>
      <c r="BU18" s="241">
        <v>19.399999999999999</v>
      </c>
      <c r="BV18" s="241">
        <v>20</v>
      </c>
      <c r="BW18" s="250">
        <v>20.100000000000001</v>
      </c>
      <c r="BX18" s="241"/>
      <c r="BY18" s="253"/>
    </row>
    <row r="19" spans="2:77" ht="15.75" customHeight="1" x14ac:dyDescent="0.3">
      <c r="B19" s="116" t="s">
        <v>116</v>
      </c>
      <c r="C19" s="116" t="s">
        <v>40</v>
      </c>
      <c r="D19" s="241">
        <v>51.3</v>
      </c>
      <c r="E19" s="241">
        <v>53.7</v>
      </c>
      <c r="F19" s="241">
        <v>51.4</v>
      </c>
      <c r="G19" s="241">
        <v>51.4</v>
      </c>
      <c r="H19" s="241">
        <v>47.1</v>
      </c>
      <c r="I19" s="241">
        <v>48.2</v>
      </c>
      <c r="J19" s="241">
        <v>48.2</v>
      </c>
      <c r="K19" s="241">
        <v>50.8</v>
      </c>
      <c r="L19" s="241">
        <v>45.5</v>
      </c>
      <c r="M19" s="241">
        <v>46.2</v>
      </c>
      <c r="N19" s="241">
        <v>46.8</v>
      </c>
      <c r="O19" s="241">
        <v>49.2</v>
      </c>
      <c r="P19" s="241">
        <v>47.3</v>
      </c>
      <c r="Q19" s="241">
        <v>47.8</v>
      </c>
      <c r="R19" s="241">
        <v>48.7</v>
      </c>
      <c r="S19" s="241">
        <v>48.5</v>
      </c>
      <c r="T19" s="241">
        <v>47.6</v>
      </c>
      <c r="U19" s="241">
        <v>48.7</v>
      </c>
      <c r="V19" s="241">
        <v>47.5</v>
      </c>
      <c r="W19" s="241">
        <v>48.4</v>
      </c>
      <c r="X19" s="241">
        <v>46.1</v>
      </c>
      <c r="Y19" s="241">
        <v>44.6</v>
      </c>
      <c r="Z19" s="241">
        <v>44.2</v>
      </c>
      <c r="AA19" s="241">
        <v>45.8</v>
      </c>
      <c r="AB19" s="241">
        <v>46.6</v>
      </c>
      <c r="AC19" s="241">
        <v>44.7</v>
      </c>
      <c r="AD19" s="241">
        <v>44.2</v>
      </c>
      <c r="AE19" s="241">
        <v>43.8</v>
      </c>
      <c r="AF19" s="241">
        <v>45.3</v>
      </c>
      <c r="AG19" s="241">
        <v>43.9</v>
      </c>
      <c r="AH19" s="241">
        <v>43.1</v>
      </c>
      <c r="AI19" s="241">
        <v>44</v>
      </c>
      <c r="AJ19" s="241">
        <v>42.4</v>
      </c>
      <c r="AK19" s="241">
        <v>43.8</v>
      </c>
      <c r="AL19" s="241">
        <v>43.4</v>
      </c>
      <c r="AM19" s="241">
        <v>43.5</v>
      </c>
      <c r="AN19" s="241">
        <v>43</v>
      </c>
      <c r="AO19" s="241">
        <v>43.6</v>
      </c>
      <c r="AP19" s="241">
        <v>43.2</v>
      </c>
      <c r="AQ19" s="241">
        <v>42</v>
      </c>
      <c r="AR19" s="241">
        <v>42.7</v>
      </c>
      <c r="AS19" s="241">
        <v>44.1</v>
      </c>
      <c r="AT19" s="241">
        <v>43.7</v>
      </c>
      <c r="AU19" s="241">
        <v>42.2</v>
      </c>
      <c r="AV19" s="241">
        <v>42.3</v>
      </c>
      <c r="AW19" s="241">
        <v>42.7</v>
      </c>
      <c r="AX19" s="241">
        <v>44</v>
      </c>
      <c r="AY19" s="241">
        <v>42.7</v>
      </c>
      <c r="AZ19" s="241">
        <v>42.6</v>
      </c>
      <c r="BA19" s="241">
        <v>42.6</v>
      </c>
      <c r="BB19" s="241">
        <v>42.6</v>
      </c>
      <c r="BC19" s="241">
        <v>42.2</v>
      </c>
      <c r="BD19" s="241">
        <v>41.9</v>
      </c>
      <c r="BE19" s="241">
        <v>42.6</v>
      </c>
      <c r="BF19" s="241">
        <v>43.1</v>
      </c>
      <c r="BG19" s="241">
        <v>43</v>
      </c>
      <c r="BH19" s="241">
        <v>43.3</v>
      </c>
      <c r="BI19" s="241">
        <v>44</v>
      </c>
      <c r="BJ19" s="241">
        <v>44.6</v>
      </c>
      <c r="BK19" s="241">
        <v>44</v>
      </c>
      <c r="BL19" s="241">
        <v>43.9</v>
      </c>
      <c r="BM19" s="241">
        <v>44.2</v>
      </c>
      <c r="BN19" s="241">
        <v>44.6</v>
      </c>
      <c r="BO19" s="241">
        <v>44</v>
      </c>
      <c r="BP19" s="241">
        <v>43.2</v>
      </c>
      <c r="BQ19" s="241">
        <v>43.5</v>
      </c>
      <c r="BR19" s="241">
        <v>44</v>
      </c>
      <c r="BS19" s="241">
        <v>43.3</v>
      </c>
      <c r="BT19" s="241">
        <v>43.8</v>
      </c>
      <c r="BU19" s="241">
        <v>44.4</v>
      </c>
      <c r="BV19" s="241">
        <v>45</v>
      </c>
      <c r="BW19" s="250">
        <v>44.3</v>
      </c>
      <c r="BX19" s="241"/>
      <c r="BY19" s="253"/>
    </row>
    <row r="20" spans="2:77" ht="15.75" customHeight="1" x14ac:dyDescent="0.3">
      <c r="B20" s="116" t="s">
        <v>117</v>
      </c>
      <c r="C20" s="116" t="s">
        <v>41</v>
      </c>
      <c r="D20" s="241">
        <v>49</v>
      </c>
      <c r="E20" s="241">
        <v>51.1</v>
      </c>
      <c r="F20" s="241">
        <v>49.1</v>
      </c>
      <c r="G20" s="241">
        <v>47.2</v>
      </c>
      <c r="H20" s="241">
        <v>50.2</v>
      </c>
      <c r="I20" s="241">
        <v>53.5</v>
      </c>
      <c r="J20" s="241">
        <v>50.1</v>
      </c>
      <c r="K20" s="241">
        <v>47.1</v>
      </c>
      <c r="L20" s="241">
        <v>50.4</v>
      </c>
      <c r="M20" s="241">
        <v>52.4</v>
      </c>
      <c r="N20" s="241">
        <v>49.5</v>
      </c>
      <c r="O20" s="241">
        <v>47.1</v>
      </c>
      <c r="P20" s="241">
        <v>51.8</v>
      </c>
      <c r="Q20" s="241">
        <v>52.8</v>
      </c>
      <c r="R20" s="241">
        <v>50.4</v>
      </c>
      <c r="S20" s="241">
        <v>47.7</v>
      </c>
      <c r="T20" s="241">
        <v>52.4</v>
      </c>
      <c r="U20" s="241">
        <v>52.7</v>
      </c>
      <c r="V20" s="241">
        <v>51.7</v>
      </c>
      <c r="W20" s="241">
        <v>48.8</v>
      </c>
      <c r="X20" s="241">
        <v>53.6</v>
      </c>
      <c r="Y20" s="241">
        <v>54.4</v>
      </c>
      <c r="Z20" s="241">
        <v>53.1</v>
      </c>
      <c r="AA20" s="241">
        <v>49.7</v>
      </c>
      <c r="AB20" s="241">
        <v>54.2</v>
      </c>
      <c r="AC20" s="241">
        <v>54.5</v>
      </c>
      <c r="AD20" s="241">
        <v>53.8</v>
      </c>
      <c r="AE20" s="241">
        <v>51.1</v>
      </c>
      <c r="AF20" s="241">
        <v>54.1</v>
      </c>
      <c r="AG20" s="241">
        <v>53.7</v>
      </c>
      <c r="AH20" s="241">
        <v>54.7</v>
      </c>
      <c r="AI20" s="241">
        <v>52.4</v>
      </c>
      <c r="AJ20" s="241">
        <v>53.4</v>
      </c>
      <c r="AK20" s="241">
        <v>54.2</v>
      </c>
      <c r="AL20" s="241">
        <v>54.2</v>
      </c>
      <c r="AM20" s="241">
        <v>53.8</v>
      </c>
      <c r="AN20" s="241">
        <v>55.4</v>
      </c>
      <c r="AO20" s="241">
        <v>54.4</v>
      </c>
      <c r="AP20" s="241">
        <v>55.6</v>
      </c>
      <c r="AQ20" s="241">
        <v>54.7</v>
      </c>
      <c r="AR20" s="241">
        <v>56.3</v>
      </c>
      <c r="AS20" s="241">
        <v>55.7</v>
      </c>
      <c r="AT20" s="241">
        <v>56.5</v>
      </c>
      <c r="AU20" s="241">
        <v>55.1</v>
      </c>
      <c r="AV20" s="241">
        <v>56.4</v>
      </c>
      <c r="AW20" s="241">
        <v>56.2</v>
      </c>
      <c r="AX20" s="241">
        <v>57.8</v>
      </c>
      <c r="AY20" s="241">
        <v>57.1</v>
      </c>
      <c r="AZ20" s="241">
        <v>57.7</v>
      </c>
      <c r="BA20" s="241">
        <v>58.3</v>
      </c>
      <c r="BB20" s="241">
        <v>60.2</v>
      </c>
      <c r="BC20" s="241">
        <v>58.6</v>
      </c>
      <c r="BD20" s="241">
        <v>58.5</v>
      </c>
      <c r="BE20" s="241">
        <v>59.4</v>
      </c>
      <c r="BF20" s="241">
        <v>61.4</v>
      </c>
      <c r="BG20" s="241">
        <v>59.8</v>
      </c>
      <c r="BH20" s="241">
        <v>59.4</v>
      </c>
      <c r="BI20" s="241">
        <v>59.8</v>
      </c>
      <c r="BJ20" s="241">
        <v>61.5</v>
      </c>
      <c r="BK20" s="241">
        <v>60.3</v>
      </c>
      <c r="BL20" s="241">
        <v>60.8</v>
      </c>
      <c r="BM20" s="241">
        <v>62</v>
      </c>
      <c r="BN20" s="241">
        <v>64.5</v>
      </c>
      <c r="BO20" s="241">
        <v>63.6</v>
      </c>
      <c r="BP20" s="241">
        <v>64.099999999999994</v>
      </c>
      <c r="BQ20" s="241">
        <v>65.2</v>
      </c>
      <c r="BR20" s="241">
        <v>67.400000000000006</v>
      </c>
      <c r="BS20" s="241">
        <v>66.400000000000006</v>
      </c>
      <c r="BT20" s="241">
        <v>66</v>
      </c>
      <c r="BU20" s="241">
        <v>67.2</v>
      </c>
      <c r="BV20" s="241">
        <v>69.3</v>
      </c>
      <c r="BW20" s="250">
        <v>67.8</v>
      </c>
      <c r="BX20" s="241"/>
      <c r="BY20" s="253"/>
    </row>
    <row r="21" spans="2:77" ht="15.75" customHeight="1" x14ac:dyDescent="0.3">
      <c r="B21" s="116" t="s">
        <v>118</v>
      </c>
      <c r="C21" s="116" t="s">
        <v>9</v>
      </c>
      <c r="D21" s="241">
        <v>301.3</v>
      </c>
      <c r="E21" s="241">
        <v>296.10000000000002</v>
      </c>
      <c r="F21" s="241">
        <v>291.2</v>
      </c>
      <c r="G21" s="241">
        <v>283</v>
      </c>
      <c r="H21" s="241">
        <v>304</v>
      </c>
      <c r="I21" s="241">
        <v>297.39999999999998</v>
      </c>
      <c r="J21" s="241">
        <v>288.60000000000002</v>
      </c>
      <c r="K21" s="241">
        <v>282.39999999999998</v>
      </c>
      <c r="L21" s="241">
        <v>308.60000000000002</v>
      </c>
      <c r="M21" s="241">
        <v>299</v>
      </c>
      <c r="N21" s="241">
        <v>294.7</v>
      </c>
      <c r="O21" s="241">
        <v>289.39999999999998</v>
      </c>
      <c r="P21" s="241">
        <v>327.5</v>
      </c>
      <c r="Q21" s="241">
        <v>307.3</v>
      </c>
      <c r="R21" s="241">
        <v>305.5</v>
      </c>
      <c r="S21" s="241">
        <v>307.7</v>
      </c>
      <c r="T21" s="241">
        <v>327.3</v>
      </c>
      <c r="U21" s="241">
        <v>321.7</v>
      </c>
      <c r="V21" s="241">
        <v>315.8</v>
      </c>
      <c r="W21" s="241">
        <v>302.39999999999998</v>
      </c>
      <c r="X21" s="241">
        <v>310.8</v>
      </c>
      <c r="Y21" s="241">
        <v>323.8</v>
      </c>
      <c r="Z21" s="241">
        <v>322.3</v>
      </c>
      <c r="AA21" s="241">
        <v>318</v>
      </c>
      <c r="AB21" s="241">
        <v>317.60000000000002</v>
      </c>
      <c r="AC21" s="241">
        <v>329.2</v>
      </c>
      <c r="AD21" s="241">
        <v>326.5</v>
      </c>
      <c r="AE21" s="241">
        <v>325.10000000000002</v>
      </c>
      <c r="AF21" s="241">
        <v>326.7</v>
      </c>
      <c r="AG21" s="241">
        <v>333.9</v>
      </c>
      <c r="AH21" s="241">
        <v>332.8</v>
      </c>
      <c r="AI21" s="241">
        <v>337.8</v>
      </c>
      <c r="AJ21" s="241">
        <v>327.39999999999998</v>
      </c>
      <c r="AK21" s="241">
        <v>340.4</v>
      </c>
      <c r="AL21" s="241">
        <v>341.6</v>
      </c>
      <c r="AM21" s="241">
        <v>343.3</v>
      </c>
      <c r="AN21" s="241">
        <v>353.7</v>
      </c>
      <c r="AO21" s="241">
        <v>362.1</v>
      </c>
      <c r="AP21" s="241">
        <v>371</v>
      </c>
      <c r="AQ21" s="241">
        <v>364.8</v>
      </c>
      <c r="AR21" s="241">
        <v>363.6</v>
      </c>
      <c r="AS21" s="241">
        <v>378.3</v>
      </c>
      <c r="AT21" s="241">
        <v>380.5</v>
      </c>
      <c r="AU21" s="241">
        <v>378.7</v>
      </c>
      <c r="AV21" s="241">
        <v>366.9</v>
      </c>
      <c r="AW21" s="241">
        <v>378.3</v>
      </c>
      <c r="AX21" s="241">
        <v>380.2</v>
      </c>
      <c r="AY21" s="241">
        <v>378.3</v>
      </c>
      <c r="AZ21" s="241">
        <v>365.8</v>
      </c>
      <c r="BA21" s="241">
        <v>373.5</v>
      </c>
      <c r="BB21" s="241">
        <v>379</v>
      </c>
      <c r="BC21" s="241">
        <v>376.4</v>
      </c>
      <c r="BD21" s="241">
        <v>367.9</v>
      </c>
      <c r="BE21" s="241">
        <v>377.4</v>
      </c>
      <c r="BF21" s="241">
        <v>389.1</v>
      </c>
      <c r="BG21" s="241">
        <v>389.9</v>
      </c>
      <c r="BH21" s="241">
        <v>382.6</v>
      </c>
      <c r="BI21" s="241">
        <v>391.5</v>
      </c>
      <c r="BJ21" s="241">
        <v>402</v>
      </c>
      <c r="BK21" s="241">
        <v>402</v>
      </c>
      <c r="BL21" s="241">
        <v>393.1</v>
      </c>
      <c r="BM21" s="241">
        <v>395</v>
      </c>
      <c r="BN21" s="241">
        <v>399.4</v>
      </c>
      <c r="BO21" s="241">
        <v>392.3</v>
      </c>
      <c r="BP21" s="241">
        <v>376.8</v>
      </c>
      <c r="BQ21" s="241">
        <v>376.7</v>
      </c>
      <c r="BR21" s="241">
        <v>381.2</v>
      </c>
      <c r="BS21" s="241">
        <v>376.7</v>
      </c>
      <c r="BT21" s="241">
        <v>365.8</v>
      </c>
      <c r="BU21" s="241">
        <v>369.2</v>
      </c>
      <c r="BV21" s="241">
        <v>376.2</v>
      </c>
      <c r="BW21" s="250">
        <v>375.5</v>
      </c>
      <c r="BX21" s="241"/>
      <c r="BY21" s="253"/>
    </row>
    <row r="22" spans="2:77" ht="15.75" customHeight="1" x14ac:dyDescent="0.3">
      <c r="B22" s="116" t="s">
        <v>119</v>
      </c>
      <c r="C22" s="116" t="s">
        <v>10</v>
      </c>
      <c r="D22" s="241">
        <v>559.9</v>
      </c>
      <c r="E22" s="241">
        <v>566.79999999999995</v>
      </c>
      <c r="F22" s="241">
        <v>567</v>
      </c>
      <c r="G22" s="241">
        <v>542.20000000000005</v>
      </c>
      <c r="H22" s="241">
        <v>572.9</v>
      </c>
      <c r="I22" s="241">
        <v>567.29999999999995</v>
      </c>
      <c r="J22" s="241">
        <v>565.29999999999995</v>
      </c>
      <c r="K22" s="241">
        <v>547.9</v>
      </c>
      <c r="L22" s="241">
        <v>569.5</v>
      </c>
      <c r="M22" s="241">
        <v>573.9</v>
      </c>
      <c r="N22" s="241">
        <v>575</v>
      </c>
      <c r="O22" s="241">
        <v>557.9</v>
      </c>
      <c r="P22" s="241">
        <v>579.29999999999995</v>
      </c>
      <c r="Q22" s="241">
        <v>586.5</v>
      </c>
      <c r="R22" s="241">
        <v>583</v>
      </c>
      <c r="S22" s="241">
        <v>563.6</v>
      </c>
      <c r="T22" s="241">
        <v>576.70000000000005</v>
      </c>
      <c r="U22" s="241">
        <v>585.9</v>
      </c>
      <c r="V22" s="241">
        <v>584.5</v>
      </c>
      <c r="W22" s="241">
        <v>564.29999999999995</v>
      </c>
      <c r="X22" s="241">
        <v>572.5</v>
      </c>
      <c r="Y22" s="241">
        <v>582.9</v>
      </c>
      <c r="Z22" s="241">
        <v>591.6</v>
      </c>
      <c r="AA22" s="241">
        <v>572.9</v>
      </c>
      <c r="AB22" s="241">
        <v>573.9</v>
      </c>
      <c r="AC22" s="241">
        <v>596.9</v>
      </c>
      <c r="AD22" s="241">
        <v>604</v>
      </c>
      <c r="AE22" s="241">
        <v>581.5</v>
      </c>
      <c r="AF22" s="241">
        <v>578.5</v>
      </c>
      <c r="AG22" s="241">
        <v>598.20000000000005</v>
      </c>
      <c r="AH22" s="241">
        <v>604.9</v>
      </c>
      <c r="AI22" s="241">
        <v>580.70000000000005</v>
      </c>
      <c r="AJ22" s="241">
        <v>594.79999999999995</v>
      </c>
      <c r="AK22" s="241">
        <v>596.70000000000005</v>
      </c>
      <c r="AL22" s="241">
        <v>597.20000000000005</v>
      </c>
      <c r="AM22" s="241">
        <v>581.70000000000005</v>
      </c>
      <c r="AN22" s="241">
        <v>605.5</v>
      </c>
      <c r="AO22" s="241">
        <v>604.70000000000005</v>
      </c>
      <c r="AP22" s="241">
        <v>614.9</v>
      </c>
      <c r="AQ22" s="241">
        <v>589.4</v>
      </c>
      <c r="AR22" s="241">
        <v>608.5</v>
      </c>
      <c r="AS22" s="241">
        <v>617</v>
      </c>
      <c r="AT22" s="241">
        <v>621.9</v>
      </c>
      <c r="AU22" s="241">
        <v>604.20000000000005</v>
      </c>
      <c r="AV22" s="241">
        <v>619.5</v>
      </c>
      <c r="AW22" s="241">
        <v>613.6</v>
      </c>
      <c r="AX22" s="241">
        <v>624.9</v>
      </c>
      <c r="AY22" s="241">
        <v>598.1</v>
      </c>
      <c r="AZ22" s="241">
        <v>598.20000000000005</v>
      </c>
      <c r="BA22" s="241">
        <v>595.70000000000005</v>
      </c>
      <c r="BB22" s="241">
        <v>616.9</v>
      </c>
      <c r="BC22" s="241">
        <v>594.79999999999995</v>
      </c>
      <c r="BD22" s="241">
        <v>588.4</v>
      </c>
      <c r="BE22" s="241">
        <v>601.6</v>
      </c>
      <c r="BF22" s="241">
        <v>636.4</v>
      </c>
      <c r="BG22" s="241">
        <v>609.70000000000005</v>
      </c>
      <c r="BH22" s="241">
        <v>606.9</v>
      </c>
      <c r="BI22" s="241">
        <v>620.20000000000005</v>
      </c>
      <c r="BJ22" s="241">
        <v>652.70000000000005</v>
      </c>
      <c r="BK22" s="241">
        <v>619.29999999999995</v>
      </c>
      <c r="BL22" s="241">
        <v>612.29999999999995</v>
      </c>
      <c r="BM22" s="241">
        <v>620.70000000000005</v>
      </c>
      <c r="BN22" s="241">
        <v>653.1</v>
      </c>
      <c r="BO22" s="241">
        <v>617.9</v>
      </c>
      <c r="BP22" s="241">
        <v>608</v>
      </c>
      <c r="BQ22" s="241">
        <v>616</v>
      </c>
      <c r="BR22" s="241">
        <v>646.4</v>
      </c>
      <c r="BS22" s="241">
        <v>611.6</v>
      </c>
      <c r="BT22" s="241">
        <v>600.70000000000005</v>
      </c>
      <c r="BU22" s="241">
        <v>613</v>
      </c>
      <c r="BV22" s="241">
        <v>643.70000000000005</v>
      </c>
      <c r="BW22" s="250">
        <v>608.5</v>
      </c>
      <c r="BX22" s="241"/>
      <c r="BY22" s="253"/>
    </row>
    <row r="23" spans="2:77" ht="15.75" customHeight="1" x14ac:dyDescent="0.3">
      <c r="B23" s="116" t="s">
        <v>120</v>
      </c>
      <c r="C23" s="116" t="s">
        <v>42</v>
      </c>
      <c r="D23" s="241">
        <v>224.4</v>
      </c>
      <c r="E23" s="241">
        <v>240.9</v>
      </c>
      <c r="F23" s="241">
        <v>255.8</v>
      </c>
      <c r="G23" s="241">
        <v>238.7</v>
      </c>
      <c r="H23" s="241">
        <v>218.4</v>
      </c>
      <c r="I23" s="241">
        <v>232.3</v>
      </c>
      <c r="J23" s="241">
        <v>244.8</v>
      </c>
      <c r="K23" s="241">
        <v>229.8</v>
      </c>
      <c r="L23" s="241">
        <v>218.1</v>
      </c>
      <c r="M23" s="241">
        <v>234.4</v>
      </c>
      <c r="N23" s="241">
        <v>244.6</v>
      </c>
      <c r="O23" s="241">
        <v>232.6</v>
      </c>
      <c r="P23" s="241">
        <v>223.6</v>
      </c>
      <c r="Q23" s="241">
        <v>238.3</v>
      </c>
      <c r="R23" s="241">
        <v>246.3</v>
      </c>
      <c r="S23" s="241">
        <v>235.9</v>
      </c>
      <c r="T23" s="241">
        <v>222.2</v>
      </c>
      <c r="U23" s="241">
        <v>234.2</v>
      </c>
      <c r="V23" s="241">
        <v>240.4</v>
      </c>
      <c r="W23" s="241">
        <v>231.4</v>
      </c>
      <c r="X23" s="241">
        <v>223</v>
      </c>
      <c r="Y23" s="241">
        <v>231.2</v>
      </c>
      <c r="Z23" s="241">
        <v>241.3</v>
      </c>
      <c r="AA23" s="241">
        <v>231.5</v>
      </c>
      <c r="AB23" s="241">
        <v>221.7</v>
      </c>
      <c r="AC23" s="241">
        <v>227.2</v>
      </c>
      <c r="AD23" s="241">
        <v>240.8</v>
      </c>
      <c r="AE23" s="241">
        <v>224.1</v>
      </c>
      <c r="AF23" s="241">
        <v>219.5</v>
      </c>
      <c r="AG23" s="241">
        <v>225.9</v>
      </c>
      <c r="AH23" s="241">
        <v>233.3</v>
      </c>
      <c r="AI23" s="241">
        <v>222.2</v>
      </c>
      <c r="AJ23" s="241">
        <v>225.3</v>
      </c>
      <c r="AK23" s="241">
        <v>232.4</v>
      </c>
      <c r="AL23" s="241">
        <v>229.7</v>
      </c>
      <c r="AM23" s="241">
        <v>229.4</v>
      </c>
      <c r="AN23" s="241">
        <v>231.1</v>
      </c>
      <c r="AO23" s="241">
        <v>236.6</v>
      </c>
      <c r="AP23" s="241">
        <v>236.2</v>
      </c>
      <c r="AQ23" s="241">
        <v>232.8</v>
      </c>
      <c r="AR23" s="241">
        <v>234.1</v>
      </c>
      <c r="AS23" s="241">
        <v>245.5</v>
      </c>
      <c r="AT23" s="241">
        <v>243.1</v>
      </c>
      <c r="AU23" s="241">
        <v>238.2</v>
      </c>
      <c r="AV23" s="241">
        <v>238.3</v>
      </c>
      <c r="AW23" s="241">
        <v>248.1</v>
      </c>
      <c r="AX23" s="241">
        <v>247.4</v>
      </c>
      <c r="AY23" s="241">
        <v>241.2</v>
      </c>
      <c r="AZ23" s="241">
        <v>238.1</v>
      </c>
      <c r="BA23" s="241">
        <v>232.9</v>
      </c>
      <c r="BB23" s="241">
        <v>234.7</v>
      </c>
      <c r="BC23" s="241">
        <v>230.1</v>
      </c>
      <c r="BD23" s="241">
        <v>228.8</v>
      </c>
      <c r="BE23" s="241">
        <v>231.2</v>
      </c>
      <c r="BF23" s="241">
        <v>239.3</v>
      </c>
      <c r="BG23" s="241">
        <v>237.2</v>
      </c>
      <c r="BH23" s="241">
        <v>236.8</v>
      </c>
      <c r="BI23" s="241">
        <v>238.2</v>
      </c>
      <c r="BJ23" s="241">
        <v>244.7</v>
      </c>
      <c r="BK23" s="241">
        <v>238.9</v>
      </c>
      <c r="BL23" s="241">
        <v>237.2</v>
      </c>
      <c r="BM23" s="241">
        <v>239</v>
      </c>
      <c r="BN23" s="241">
        <v>245</v>
      </c>
      <c r="BO23" s="241">
        <v>238.2</v>
      </c>
      <c r="BP23" s="241">
        <v>235.3</v>
      </c>
      <c r="BQ23" s="241">
        <v>237.4</v>
      </c>
      <c r="BR23" s="241">
        <v>243.5</v>
      </c>
      <c r="BS23" s="241">
        <v>238</v>
      </c>
      <c r="BT23" s="241">
        <v>237</v>
      </c>
      <c r="BU23" s="241">
        <v>239.4</v>
      </c>
      <c r="BV23" s="241">
        <v>245.4</v>
      </c>
      <c r="BW23" s="250">
        <v>239.6</v>
      </c>
      <c r="BX23" s="241"/>
      <c r="BY23" s="253"/>
    </row>
    <row r="24" spans="2:77" ht="15.75" customHeight="1" x14ac:dyDescent="0.3">
      <c r="B24" s="116" t="s">
        <v>121</v>
      </c>
      <c r="C24" s="116" t="s">
        <v>11</v>
      </c>
      <c r="D24" s="241">
        <v>118.6</v>
      </c>
      <c r="E24" s="241">
        <v>137.5</v>
      </c>
      <c r="F24" s="241">
        <v>141.1</v>
      </c>
      <c r="G24" s="241">
        <v>136</v>
      </c>
      <c r="H24" s="241">
        <v>117.9</v>
      </c>
      <c r="I24" s="241">
        <v>137.9</v>
      </c>
      <c r="J24" s="241">
        <v>145.9</v>
      </c>
      <c r="K24" s="241">
        <v>145.69999999999999</v>
      </c>
      <c r="L24" s="241">
        <v>121.8</v>
      </c>
      <c r="M24" s="241">
        <v>143.30000000000001</v>
      </c>
      <c r="N24" s="241">
        <v>153.9</v>
      </c>
      <c r="O24" s="241">
        <v>146.19999999999999</v>
      </c>
      <c r="P24" s="241">
        <v>131.9</v>
      </c>
      <c r="Q24" s="241">
        <v>150.6</v>
      </c>
      <c r="R24" s="241">
        <v>157</v>
      </c>
      <c r="S24" s="241">
        <v>149.19999999999999</v>
      </c>
      <c r="T24" s="241">
        <v>141.6</v>
      </c>
      <c r="U24" s="241">
        <v>157.5</v>
      </c>
      <c r="V24" s="241">
        <v>160.80000000000001</v>
      </c>
      <c r="W24" s="241">
        <v>157.19999999999999</v>
      </c>
      <c r="X24" s="241">
        <v>153.5</v>
      </c>
      <c r="Y24" s="241">
        <v>163.9</v>
      </c>
      <c r="Z24" s="241">
        <v>171.5</v>
      </c>
      <c r="AA24" s="241">
        <v>165.5</v>
      </c>
      <c r="AB24" s="241">
        <v>162.80000000000001</v>
      </c>
      <c r="AC24" s="241">
        <v>171.2</v>
      </c>
      <c r="AD24" s="241">
        <v>177.9</v>
      </c>
      <c r="AE24" s="241">
        <v>167.4</v>
      </c>
      <c r="AF24" s="241">
        <v>165.8</v>
      </c>
      <c r="AG24" s="241">
        <v>173.4</v>
      </c>
      <c r="AH24" s="241">
        <v>189.1</v>
      </c>
      <c r="AI24" s="241">
        <v>179.6</v>
      </c>
      <c r="AJ24" s="241">
        <v>180</v>
      </c>
      <c r="AK24" s="241">
        <v>195</v>
      </c>
      <c r="AL24" s="241">
        <v>201.5</v>
      </c>
      <c r="AM24" s="241">
        <v>182.3</v>
      </c>
      <c r="AN24" s="241">
        <v>175.2</v>
      </c>
      <c r="AO24" s="241">
        <v>199.5</v>
      </c>
      <c r="AP24" s="241">
        <v>206.8</v>
      </c>
      <c r="AQ24" s="241">
        <v>190.6</v>
      </c>
      <c r="AR24" s="241">
        <v>188.1</v>
      </c>
      <c r="AS24" s="241">
        <v>192</v>
      </c>
      <c r="AT24" s="241">
        <v>202.3</v>
      </c>
      <c r="AU24" s="241">
        <v>193.3</v>
      </c>
      <c r="AV24" s="241">
        <v>180.8</v>
      </c>
      <c r="AW24" s="241">
        <v>192.3</v>
      </c>
      <c r="AX24" s="241">
        <v>203.5</v>
      </c>
      <c r="AY24" s="241">
        <v>193</v>
      </c>
      <c r="AZ24" s="241">
        <v>181.5</v>
      </c>
      <c r="BA24" s="241">
        <v>157.69999999999999</v>
      </c>
      <c r="BB24" s="241">
        <v>171.5</v>
      </c>
      <c r="BC24" s="241">
        <v>157.30000000000001</v>
      </c>
      <c r="BD24" s="241">
        <v>135</v>
      </c>
      <c r="BE24" s="241">
        <v>147.1</v>
      </c>
      <c r="BF24" s="241">
        <v>186.1</v>
      </c>
      <c r="BG24" s="241">
        <v>178.6</v>
      </c>
      <c r="BH24" s="241">
        <v>170.7</v>
      </c>
      <c r="BI24" s="241">
        <v>194</v>
      </c>
      <c r="BJ24" s="241">
        <v>222</v>
      </c>
      <c r="BK24" s="241">
        <v>196.9</v>
      </c>
      <c r="BL24" s="241">
        <v>187.7</v>
      </c>
      <c r="BM24" s="241">
        <v>202.1</v>
      </c>
      <c r="BN24" s="241">
        <v>226.5</v>
      </c>
      <c r="BO24" s="241">
        <v>198.7</v>
      </c>
      <c r="BP24" s="241">
        <v>187.1</v>
      </c>
      <c r="BQ24" s="241">
        <v>200.9</v>
      </c>
      <c r="BR24" s="241">
        <v>224.2</v>
      </c>
      <c r="BS24" s="241">
        <v>197.3</v>
      </c>
      <c r="BT24" s="241">
        <v>188.4</v>
      </c>
      <c r="BU24" s="241">
        <v>203.3</v>
      </c>
      <c r="BV24" s="241">
        <v>226.8</v>
      </c>
      <c r="BW24" s="250">
        <v>200.6</v>
      </c>
      <c r="BX24" s="241"/>
      <c r="BY24" s="253"/>
    </row>
    <row r="25" spans="2:77" ht="15.75" customHeight="1" x14ac:dyDescent="0.3">
      <c r="B25" s="116" t="s">
        <v>122</v>
      </c>
      <c r="C25" s="116" t="s">
        <v>43</v>
      </c>
      <c r="D25" s="241">
        <v>53.2</v>
      </c>
      <c r="E25" s="241">
        <v>42.8</v>
      </c>
      <c r="F25" s="241">
        <v>45.3</v>
      </c>
      <c r="G25" s="241">
        <v>47.4</v>
      </c>
      <c r="H25" s="241">
        <v>53</v>
      </c>
      <c r="I25" s="241">
        <v>43</v>
      </c>
      <c r="J25" s="241">
        <v>45.1</v>
      </c>
      <c r="K25" s="241">
        <v>46.3</v>
      </c>
      <c r="L25" s="241">
        <v>50.9</v>
      </c>
      <c r="M25" s="241">
        <v>40.6</v>
      </c>
      <c r="N25" s="241">
        <v>44.1</v>
      </c>
      <c r="O25" s="241">
        <v>45.3</v>
      </c>
      <c r="P25" s="241">
        <v>50.6</v>
      </c>
      <c r="Q25" s="241">
        <v>40.5</v>
      </c>
      <c r="R25" s="241">
        <v>43.7</v>
      </c>
      <c r="S25" s="241">
        <v>44.1</v>
      </c>
      <c r="T25" s="241">
        <v>50.4</v>
      </c>
      <c r="U25" s="241">
        <v>40.700000000000003</v>
      </c>
      <c r="V25" s="241">
        <v>44</v>
      </c>
      <c r="W25" s="241">
        <v>44.1</v>
      </c>
      <c r="X25" s="241">
        <v>49.6</v>
      </c>
      <c r="Y25" s="241">
        <v>42</v>
      </c>
      <c r="Z25" s="241">
        <v>45.5</v>
      </c>
      <c r="AA25" s="241">
        <v>44.9</v>
      </c>
      <c r="AB25" s="241">
        <v>48.9</v>
      </c>
      <c r="AC25" s="241">
        <v>43.4</v>
      </c>
      <c r="AD25" s="241">
        <v>44.2</v>
      </c>
      <c r="AE25" s="241">
        <v>45.1</v>
      </c>
      <c r="AF25" s="241">
        <v>50.6</v>
      </c>
      <c r="AG25" s="241">
        <v>44.1</v>
      </c>
      <c r="AH25" s="241">
        <v>45.4</v>
      </c>
      <c r="AI25" s="241">
        <v>47</v>
      </c>
      <c r="AJ25" s="241">
        <v>47.2</v>
      </c>
      <c r="AK25" s="241">
        <v>45.2</v>
      </c>
      <c r="AL25" s="241">
        <v>44.4</v>
      </c>
      <c r="AM25" s="241">
        <v>46.7</v>
      </c>
      <c r="AN25" s="241">
        <v>47.9</v>
      </c>
      <c r="AO25" s="241">
        <v>46.8</v>
      </c>
      <c r="AP25" s="241">
        <v>47.7</v>
      </c>
      <c r="AQ25" s="241">
        <v>48.7</v>
      </c>
      <c r="AR25" s="241">
        <v>46.4</v>
      </c>
      <c r="AS25" s="241">
        <v>46.1</v>
      </c>
      <c r="AT25" s="241">
        <v>46.9</v>
      </c>
      <c r="AU25" s="241">
        <v>49</v>
      </c>
      <c r="AV25" s="241">
        <v>47.4</v>
      </c>
      <c r="AW25" s="241">
        <v>48.8</v>
      </c>
      <c r="AX25" s="241">
        <v>49.7</v>
      </c>
      <c r="AY25" s="241">
        <v>50.6</v>
      </c>
      <c r="AZ25" s="241">
        <v>49.4</v>
      </c>
      <c r="BA25" s="241">
        <v>49.4</v>
      </c>
      <c r="BB25" s="241">
        <v>49</v>
      </c>
      <c r="BC25" s="241">
        <v>50.6</v>
      </c>
      <c r="BD25" s="241">
        <v>50</v>
      </c>
      <c r="BE25" s="241">
        <v>51.3</v>
      </c>
      <c r="BF25" s="241">
        <v>52.6</v>
      </c>
      <c r="BG25" s="241">
        <v>53.8</v>
      </c>
      <c r="BH25" s="241">
        <v>52.9</v>
      </c>
      <c r="BI25" s="241">
        <v>54.2</v>
      </c>
      <c r="BJ25" s="241">
        <v>55.1</v>
      </c>
      <c r="BK25" s="241">
        <v>55.9</v>
      </c>
      <c r="BL25" s="241">
        <v>55.4</v>
      </c>
      <c r="BM25" s="241">
        <v>55.9</v>
      </c>
      <c r="BN25" s="241">
        <v>56.2</v>
      </c>
      <c r="BO25" s="241">
        <v>56</v>
      </c>
      <c r="BP25" s="241">
        <v>53.5</v>
      </c>
      <c r="BQ25" s="241">
        <v>53.9</v>
      </c>
      <c r="BR25" s="241">
        <v>53.6</v>
      </c>
      <c r="BS25" s="241">
        <v>53.7</v>
      </c>
      <c r="BT25" s="241">
        <v>53.1</v>
      </c>
      <c r="BU25" s="241">
        <v>53.7</v>
      </c>
      <c r="BV25" s="241">
        <v>53.8</v>
      </c>
      <c r="BW25" s="250">
        <v>53.9</v>
      </c>
      <c r="BX25" s="241"/>
      <c r="BY25" s="253"/>
    </row>
    <row r="26" spans="2:77" ht="15.75" customHeight="1" x14ac:dyDescent="0.3">
      <c r="B26" s="116" t="s">
        <v>123</v>
      </c>
      <c r="C26" s="116" t="s">
        <v>12</v>
      </c>
      <c r="D26" s="241">
        <v>23.1</v>
      </c>
      <c r="E26" s="241">
        <v>28.5</v>
      </c>
      <c r="F26" s="241">
        <v>27.3</v>
      </c>
      <c r="G26" s="241">
        <v>24.3</v>
      </c>
      <c r="H26" s="241">
        <v>23.5</v>
      </c>
      <c r="I26" s="241">
        <v>28.2</v>
      </c>
      <c r="J26" s="241">
        <v>26.7</v>
      </c>
      <c r="K26" s="241">
        <v>23.7</v>
      </c>
      <c r="L26" s="241">
        <v>21.7</v>
      </c>
      <c r="M26" s="241">
        <v>26.2</v>
      </c>
      <c r="N26" s="241">
        <v>24</v>
      </c>
      <c r="O26" s="241">
        <v>22.1</v>
      </c>
      <c r="P26" s="241">
        <v>20.399999999999999</v>
      </c>
      <c r="Q26" s="241">
        <v>24.4</v>
      </c>
      <c r="R26" s="241">
        <v>22.9</v>
      </c>
      <c r="S26" s="241">
        <v>20.7</v>
      </c>
      <c r="T26" s="241">
        <v>21.5</v>
      </c>
      <c r="U26" s="241">
        <v>23.3</v>
      </c>
      <c r="V26" s="241">
        <v>23.4</v>
      </c>
      <c r="W26" s="241">
        <v>21.3</v>
      </c>
      <c r="X26" s="241">
        <v>21.9</v>
      </c>
      <c r="Y26" s="241">
        <v>23.2</v>
      </c>
      <c r="Z26" s="241">
        <v>23.8</v>
      </c>
      <c r="AA26" s="241">
        <v>21.5</v>
      </c>
      <c r="AB26" s="241">
        <v>21.9</v>
      </c>
      <c r="AC26" s="241">
        <v>24</v>
      </c>
      <c r="AD26" s="241">
        <v>23.9</v>
      </c>
      <c r="AE26" s="241">
        <v>21.8</v>
      </c>
      <c r="AF26" s="241">
        <v>23.8</v>
      </c>
      <c r="AG26" s="241">
        <v>25</v>
      </c>
      <c r="AH26" s="241">
        <v>24.2</v>
      </c>
      <c r="AI26" s="241">
        <v>23.1</v>
      </c>
      <c r="AJ26" s="241">
        <v>23.7</v>
      </c>
      <c r="AK26" s="241">
        <v>24.4</v>
      </c>
      <c r="AL26" s="241">
        <v>24.4</v>
      </c>
      <c r="AM26" s="241">
        <v>22.7</v>
      </c>
      <c r="AN26" s="241">
        <v>25.1</v>
      </c>
      <c r="AO26" s="241">
        <v>24.2</v>
      </c>
      <c r="AP26" s="241">
        <v>24.1</v>
      </c>
      <c r="AQ26" s="241">
        <v>21.1</v>
      </c>
      <c r="AR26" s="241">
        <v>23.5</v>
      </c>
      <c r="AS26" s="241">
        <v>24.3</v>
      </c>
      <c r="AT26" s="241">
        <v>23.4</v>
      </c>
      <c r="AU26" s="241">
        <v>21.7</v>
      </c>
      <c r="AV26" s="241">
        <v>23</v>
      </c>
      <c r="AW26" s="241">
        <v>22.9</v>
      </c>
      <c r="AX26" s="241">
        <v>22.7</v>
      </c>
      <c r="AY26" s="241">
        <v>20.6</v>
      </c>
      <c r="AZ26" s="241">
        <v>22.2</v>
      </c>
      <c r="BA26" s="241">
        <v>22.1</v>
      </c>
      <c r="BB26" s="241">
        <v>22</v>
      </c>
      <c r="BC26" s="241">
        <v>21.7</v>
      </c>
      <c r="BD26" s="241">
        <v>21.6</v>
      </c>
      <c r="BE26" s="241">
        <v>21.5</v>
      </c>
      <c r="BF26" s="241">
        <v>21.6</v>
      </c>
      <c r="BG26" s="241">
        <v>21.3</v>
      </c>
      <c r="BH26" s="241">
        <v>21.1</v>
      </c>
      <c r="BI26" s="241">
        <v>21.2</v>
      </c>
      <c r="BJ26" s="241">
        <v>21.3</v>
      </c>
      <c r="BK26" s="241">
        <v>21.2</v>
      </c>
      <c r="BL26" s="241">
        <v>21.3</v>
      </c>
      <c r="BM26" s="241">
        <v>21.6</v>
      </c>
      <c r="BN26" s="241">
        <v>21.6</v>
      </c>
      <c r="BO26" s="241">
        <v>21.5</v>
      </c>
      <c r="BP26" s="241">
        <v>21.3</v>
      </c>
      <c r="BQ26" s="241">
        <v>21.3</v>
      </c>
      <c r="BR26" s="241">
        <v>21.5</v>
      </c>
      <c r="BS26" s="241">
        <v>21.5</v>
      </c>
      <c r="BT26" s="241">
        <v>21.3</v>
      </c>
      <c r="BU26" s="241">
        <v>21.1</v>
      </c>
      <c r="BV26" s="241">
        <v>20.9</v>
      </c>
      <c r="BW26" s="250">
        <v>20.6</v>
      </c>
      <c r="BX26" s="241"/>
      <c r="BY26" s="253"/>
    </row>
    <row r="27" spans="2:77" ht="15.75" customHeight="1" x14ac:dyDescent="0.3">
      <c r="B27" s="116" t="s">
        <v>124</v>
      </c>
      <c r="C27" s="116" t="s">
        <v>13</v>
      </c>
      <c r="D27" s="241">
        <v>112.9</v>
      </c>
      <c r="E27" s="241">
        <v>117.9</v>
      </c>
      <c r="F27" s="241">
        <v>118.2</v>
      </c>
      <c r="G27" s="241">
        <v>106.2</v>
      </c>
      <c r="H27" s="241">
        <v>111.1</v>
      </c>
      <c r="I27" s="241">
        <v>115.5</v>
      </c>
      <c r="J27" s="241">
        <v>111.8</v>
      </c>
      <c r="K27" s="241">
        <v>100</v>
      </c>
      <c r="L27" s="241">
        <v>109.5</v>
      </c>
      <c r="M27" s="241">
        <v>113.4</v>
      </c>
      <c r="N27" s="241">
        <v>113.2</v>
      </c>
      <c r="O27" s="241">
        <v>102.3</v>
      </c>
      <c r="P27" s="241">
        <v>111.8</v>
      </c>
      <c r="Q27" s="241">
        <v>114.7</v>
      </c>
      <c r="R27" s="241">
        <v>119</v>
      </c>
      <c r="S27" s="241">
        <v>107.6</v>
      </c>
      <c r="T27" s="241">
        <v>116.6</v>
      </c>
      <c r="U27" s="241">
        <v>118.7</v>
      </c>
      <c r="V27" s="241">
        <v>121.2</v>
      </c>
      <c r="W27" s="241">
        <v>109.8</v>
      </c>
      <c r="X27" s="241">
        <v>118</v>
      </c>
      <c r="Y27" s="241">
        <v>122.1</v>
      </c>
      <c r="Z27" s="241">
        <v>116.5</v>
      </c>
      <c r="AA27" s="241">
        <v>111</v>
      </c>
      <c r="AB27" s="241">
        <v>118.4</v>
      </c>
      <c r="AC27" s="241">
        <v>125.1</v>
      </c>
      <c r="AD27" s="241">
        <v>125.3</v>
      </c>
      <c r="AE27" s="241">
        <v>113.1</v>
      </c>
      <c r="AF27" s="241">
        <v>123.8</v>
      </c>
      <c r="AG27" s="241">
        <v>129.1</v>
      </c>
      <c r="AH27" s="241">
        <v>126.5</v>
      </c>
      <c r="AI27" s="241">
        <v>119.7</v>
      </c>
      <c r="AJ27" s="241">
        <v>125.5</v>
      </c>
      <c r="AK27" s="241">
        <v>129.30000000000001</v>
      </c>
      <c r="AL27" s="241">
        <v>127.4</v>
      </c>
      <c r="AM27" s="241">
        <v>115.7</v>
      </c>
      <c r="AN27" s="241">
        <v>128.9</v>
      </c>
      <c r="AO27" s="241">
        <v>133.30000000000001</v>
      </c>
      <c r="AP27" s="241">
        <v>133.80000000000001</v>
      </c>
      <c r="AQ27" s="241">
        <v>128.30000000000001</v>
      </c>
      <c r="AR27" s="241">
        <v>138</v>
      </c>
      <c r="AS27" s="241">
        <v>142.6</v>
      </c>
      <c r="AT27" s="241">
        <v>135.6</v>
      </c>
      <c r="AU27" s="241">
        <v>133.80000000000001</v>
      </c>
      <c r="AV27" s="241">
        <v>141.69999999999999</v>
      </c>
      <c r="AW27" s="241">
        <v>143.1</v>
      </c>
      <c r="AX27" s="241">
        <v>141.30000000000001</v>
      </c>
      <c r="AY27" s="241">
        <v>145.80000000000001</v>
      </c>
      <c r="AZ27" s="241">
        <v>145.30000000000001</v>
      </c>
      <c r="BA27" s="241">
        <v>146.4</v>
      </c>
      <c r="BB27" s="241">
        <v>146</v>
      </c>
      <c r="BC27" s="241">
        <v>146.1</v>
      </c>
      <c r="BD27" s="241">
        <v>147.4</v>
      </c>
      <c r="BE27" s="241">
        <v>150.30000000000001</v>
      </c>
      <c r="BF27" s="241">
        <v>153.19999999999999</v>
      </c>
      <c r="BG27" s="241">
        <v>155.9</v>
      </c>
      <c r="BH27" s="241">
        <v>158.80000000000001</v>
      </c>
      <c r="BI27" s="241">
        <v>162.4</v>
      </c>
      <c r="BJ27" s="241">
        <v>165.9</v>
      </c>
      <c r="BK27" s="241">
        <v>168.2</v>
      </c>
      <c r="BL27" s="241">
        <v>169.3</v>
      </c>
      <c r="BM27" s="241">
        <v>170.6</v>
      </c>
      <c r="BN27" s="241">
        <v>171.7</v>
      </c>
      <c r="BO27" s="241">
        <v>171.3</v>
      </c>
      <c r="BP27" s="241">
        <v>169.6</v>
      </c>
      <c r="BQ27" s="241">
        <v>169.2</v>
      </c>
      <c r="BR27" s="241">
        <v>169.2</v>
      </c>
      <c r="BS27" s="241">
        <v>168.6</v>
      </c>
      <c r="BT27" s="241">
        <v>168.6</v>
      </c>
      <c r="BU27" s="241">
        <v>168.2</v>
      </c>
      <c r="BV27" s="241">
        <v>168.2</v>
      </c>
      <c r="BW27" s="250">
        <v>167.7</v>
      </c>
      <c r="BX27" s="241"/>
      <c r="BY27" s="253"/>
    </row>
    <row r="28" spans="2:77" ht="15.75" customHeight="1" x14ac:dyDescent="0.3">
      <c r="B28" s="116" t="s">
        <v>125</v>
      </c>
      <c r="C28" s="116" t="s">
        <v>44</v>
      </c>
      <c r="D28" s="241">
        <v>90.6</v>
      </c>
      <c r="E28" s="241">
        <v>92.6</v>
      </c>
      <c r="F28" s="241">
        <v>87.3</v>
      </c>
      <c r="G28" s="241">
        <v>88</v>
      </c>
      <c r="H28" s="241">
        <v>89.4</v>
      </c>
      <c r="I28" s="241">
        <v>87.8</v>
      </c>
      <c r="J28" s="241">
        <v>84.8</v>
      </c>
      <c r="K28" s="241">
        <v>88</v>
      </c>
      <c r="L28" s="241">
        <v>86.4</v>
      </c>
      <c r="M28" s="241">
        <v>89.6</v>
      </c>
      <c r="N28" s="241">
        <v>85.7</v>
      </c>
      <c r="O28" s="241">
        <v>87.5</v>
      </c>
      <c r="P28" s="241">
        <v>89.3</v>
      </c>
      <c r="Q28" s="241">
        <v>90.7</v>
      </c>
      <c r="R28" s="241">
        <v>87.9</v>
      </c>
      <c r="S28" s="241">
        <v>87.7</v>
      </c>
      <c r="T28" s="241">
        <v>86.7</v>
      </c>
      <c r="U28" s="241">
        <v>92.8</v>
      </c>
      <c r="V28" s="241">
        <v>89.3</v>
      </c>
      <c r="W28" s="241">
        <v>89.6</v>
      </c>
      <c r="X28" s="241">
        <v>87.5</v>
      </c>
      <c r="Y28" s="241">
        <v>92.6</v>
      </c>
      <c r="Z28" s="241">
        <v>89.6</v>
      </c>
      <c r="AA28" s="241">
        <v>88.3</v>
      </c>
      <c r="AB28" s="241">
        <v>88.7</v>
      </c>
      <c r="AC28" s="241">
        <v>91.2</v>
      </c>
      <c r="AD28" s="241">
        <v>89.8</v>
      </c>
      <c r="AE28" s="241">
        <v>89.2</v>
      </c>
      <c r="AF28" s="241">
        <v>87.8</v>
      </c>
      <c r="AG28" s="241">
        <v>90.2</v>
      </c>
      <c r="AH28" s="241">
        <v>88.8</v>
      </c>
      <c r="AI28" s="241">
        <v>88.3</v>
      </c>
      <c r="AJ28" s="241">
        <v>86.1</v>
      </c>
      <c r="AK28" s="241">
        <v>88.7</v>
      </c>
      <c r="AL28" s="241">
        <v>86.9</v>
      </c>
      <c r="AM28" s="241">
        <v>86.9</v>
      </c>
      <c r="AN28" s="241">
        <v>84.5</v>
      </c>
      <c r="AO28" s="241">
        <v>86.8</v>
      </c>
      <c r="AP28" s="241">
        <v>85.4</v>
      </c>
      <c r="AQ28" s="241">
        <v>85</v>
      </c>
      <c r="AR28" s="241">
        <v>86.2</v>
      </c>
      <c r="AS28" s="241">
        <v>88.1</v>
      </c>
      <c r="AT28" s="241">
        <v>87.6</v>
      </c>
      <c r="AU28" s="241">
        <v>86.2</v>
      </c>
      <c r="AV28" s="241">
        <v>88.1</v>
      </c>
      <c r="AW28" s="241">
        <v>91.4</v>
      </c>
      <c r="AX28" s="241">
        <v>94</v>
      </c>
      <c r="AY28" s="241">
        <v>92.1</v>
      </c>
      <c r="AZ28" s="241">
        <v>97.4</v>
      </c>
      <c r="BA28" s="241">
        <v>98.5</v>
      </c>
      <c r="BB28" s="241">
        <v>99.1</v>
      </c>
      <c r="BC28" s="241">
        <v>98.6</v>
      </c>
      <c r="BD28" s="241">
        <v>99.5</v>
      </c>
      <c r="BE28" s="241">
        <v>101.5</v>
      </c>
      <c r="BF28" s="241">
        <v>102.6</v>
      </c>
      <c r="BG28" s="241">
        <v>102.2</v>
      </c>
      <c r="BH28" s="241">
        <v>103.4</v>
      </c>
      <c r="BI28" s="241">
        <v>105.7</v>
      </c>
      <c r="BJ28" s="241">
        <v>106.7</v>
      </c>
      <c r="BK28" s="241">
        <v>106.2</v>
      </c>
      <c r="BL28" s="241">
        <v>107.3</v>
      </c>
      <c r="BM28" s="241">
        <v>108.3</v>
      </c>
      <c r="BN28" s="241">
        <v>109.5</v>
      </c>
      <c r="BO28" s="241">
        <v>109.2</v>
      </c>
      <c r="BP28" s="241">
        <v>110.3</v>
      </c>
      <c r="BQ28" s="241">
        <v>111.4</v>
      </c>
      <c r="BR28" s="241">
        <v>112.3</v>
      </c>
      <c r="BS28" s="241">
        <v>111.7</v>
      </c>
      <c r="BT28" s="241">
        <v>112</v>
      </c>
      <c r="BU28" s="241">
        <v>112.7</v>
      </c>
      <c r="BV28" s="241">
        <v>113.1</v>
      </c>
      <c r="BW28" s="250">
        <v>112.2</v>
      </c>
      <c r="BX28" s="241"/>
      <c r="BY28" s="253"/>
    </row>
    <row r="29" spans="2:77" ht="15.75" customHeight="1" x14ac:dyDescent="0.3">
      <c r="B29" s="116" t="s">
        <v>126</v>
      </c>
      <c r="C29" s="116" t="s">
        <v>14</v>
      </c>
      <c r="D29" s="241">
        <v>59.7</v>
      </c>
      <c r="E29" s="241">
        <v>78.3</v>
      </c>
      <c r="F29" s="241">
        <v>74.5</v>
      </c>
      <c r="G29" s="241">
        <v>64.2</v>
      </c>
      <c r="H29" s="241">
        <v>61.1</v>
      </c>
      <c r="I29" s="241">
        <v>77.2</v>
      </c>
      <c r="J29" s="241">
        <v>74.2</v>
      </c>
      <c r="K29" s="241">
        <v>66.599999999999994</v>
      </c>
      <c r="L29" s="241">
        <v>61.4</v>
      </c>
      <c r="M29" s="241">
        <v>75</v>
      </c>
      <c r="N29" s="241">
        <v>72.8</v>
      </c>
      <c r="O29" s="241">
        <v>66.400000000000006</v>
      </c>
      <c r="P29" s="241">
        <v>64.8</v>
      </c>
      <c r="Q29" s="241">
        <v>77.5</v>
      </c>
      <c r="R29" s="241">
        <v>74.099999999999994</v>
      </c>
      <c r="S29" s="241">
        <v>70.400000000000006</v>
      </c>
      <c r="T29" s="241">
        <v>63.9</v>
      </c>
      <c r="U29" s="241">
        <v>76.400000000000006</v>
      </c>
      <c r="V29" s="241">
        <v>75.099999999999994</v>
      </c>
      <c r="W29" s="241">
        <v>71.599999999999994</v>
      </c>
      <c r="X29" s="241">
        <v>67.7</v>
      </c>
      <c r="Y29" s="241">
        <v>78</v>
      </c>
      <c r="Z29" s="241">
        <v>79.900000000000006</v>
      </c>
      <c r="AA29" s="241">
        <v>71.400000000000006</v>
      </c>
      <c r="AB29" s="241">
        <v>68.8</v>
      </c>
      <c r="AC29" s="241">
        <v>79.3</v>
      </c>
      <c r="AD29" s="241">
        <v>80.7</v>
      </c>
      <c r="AE29" s="241">
        <v>76.7</v>
      </c>
      <c r="AF29" s="241">
        <v>70.900000000000006</v>
      </c>
      <c r="AG29" s="241">
        <v>80</v>
      </c>
      <c r="AH29" s="241">
        <v>80.5</v>
      </c>
      <c r="AI29" s="241">
        <v>80.5</v>
      </c>
      <c r="AJ29" s="241">
        <v>74.7</v>
      </c>
      <c r="AK29" s="241">
        <v>84.5</v>
      </c>
      <c r="AL29" s="241">
        <v>80.3</v>
      </c>
      <c r="AM29" s="241">
        <v>80.5</v>
      </c>
      <c r="AN29" s="241">
        <v>78.900000000000006</v>
      </c>
      <c r="AO29" s="241">
        <v>86.3</v>
      </c>
      <c r="AP29" s="241">
        <v>86.3</v>
      </c>
      <c r="AQ29" s="241">
        <v>89.5</v>
      </c>
      <c r="AR29" s="241">
        <v>81.8</v>
      </c>
      <c r="AS29" s="241">
        <v>84.7</v>
      </c>
      <c r="AT29" s="241">
        <v>88.7</v>
      </c>
      <c r="AU29" s="241">
        <v>88.9</v>
      </c>
      <c r="AV29" s="241">
        <v>80.599999999999994</v>
      </c>
      <c r="AW29" s="241">
        <v>86.6</v>
      </c>
      <c r="AX29" s="241">
        <v>90.9</v>
      </c>
      <c r="AY29" s="241">
        <v>89.6</v>
      </c>
      <c r="AZ29" s="241">
        <v>82.6</v>
      </c>
      <c r="BA29" s="241">
        <v>87.9</v>
      </c>
      <c r="BB29" s="241">
        <v>90.5</v>
      </c>
      <c r="BC29" s="241">
        <v>89.7</v>
      </c>
      <c r="BD29" s="241">
        <v>82.8</v>
      </c>
      <c r="BE29" s="241">
        <v>88.8</v>
      </c>
      <c r="BF29" s="241">
        <v>90.9</v>
      </c>
      <c r="BG29" s="241">
        <v>90</v>
      </c>
      <c r="BH29" s="241">
        <v>84.6</v>
      </c>
      <c r="BI29" s="241">
        <v>90.7</v>
      </c>
      <c r="BJ29" s="241">
        <v>91.9</v>
      </c>
      <c r="BK29" s="241">
        <v>90.8</v>
      </c>
      <c r="BL29" s="241">
        <v>84.4</v>
      </c>
      <c r="BM29" s="241">
        <v>90</v>
      </c>
      <c r="BN29" s="241">
        <v>90.7</v>
      </c>
      <c r="BO29" s="241">
        <v>90</v>
      </c>
      <c r="BP29" s="241">
        <v>83.6</v>
      </c>
      <c r="BQ29" s="241">
        <v>89.5</v>
      </c>
      <c r="BR29" s="241">
        <v>89.6</v>
      </c>
      <c r="BS29" s="241">
        <v>88.9</v>
      </c>
      <c r="BT29" s="241">
        <v>83.1</v>
      </c>
      <c r="BU29" s="241">
        <v>89.7</v>
      </c>
      <c r="BV29" s="241">
        <v>89.3</v>
      </c>
      <c r="BW29" s="250">
        <v>88.7</v>
      </c>
      <c r="BX29" s="241"/>
      <c r="BY29" s="253"/>
    </row>
    <row r="30" spans="2:77" ht="15.75" customHeight="1" x14ac:dyDescent="0.3">
      <c r="B30" s="116" t="s">
        <v>127</v>
      </c>
      <c r="C30" s="116" t="s">
        <v>45</v>
      </c>
      <c r="D30" s="241">
        <v>175.5</v>
      </c>
      <c r="E30" s="241">
        <v>184.1</v>
      </c>
      <c r="F30" s="241">
        <v>183</v>
      </c>
      <c r="G30" s="241">
        <v>189.6</v>
      </c>
      <c r="H30" s="241">
        <v>182.7</v>
      </c>
      <c r="I30" s="241">
        <v>183.7</v>
      </c>
      <c r="J30" s="241">
        <v>182</v>
      </c>
      <c r="K30" s="241">
        <v>188.7</v>
      </c>
      <c r="L30" s="241">
        <v>183.6</v>
      </c>
      <c r="M30" s="241">
        <v>186.7</v>
      </c>
      <c r="N30" s="241">
        <v>190.1</v>
      </c>
      <c r="O30" s="241">
        <v>194.9</v>
      </c>
      <c r="P30" s="241">
        <v>189.8</v>
      </c>
      <c r="Q30" s="241">
        <v>195.1</v>
      </c>
      <c r="R30" s="241">
        <v>197.8</v>
      </c>
      <c r="S30" s="241">
        <v>204.2</v>
      </c>
      <c r="T30" s="241">
        <v>199.8</v>
      </c>
      <c r="U30" s="241">
        <v>200.6</v>
      </c>
      <c r="V30" s="241">
        <v>208.3</v>
      </c>
      <c r="W30" s="241">
        <v>213</v>
      </c>
      <c r="X30" s="241">
        <v>207.7</v>
      </c>
      <c r="Y30" s="241">
        <v>208.4</v>
      </c>
      <c r="Z30" s="241">
        <v>206.8</v>
      </c>
      <c r="AA30" s="241">
        <v>214.7</v>
      </c>
      <c r="AB30" s="241">
        <v>211.2</v>
      </c>
      <c r="AC30" s="241">
        <v>209.9</v>
      </c>
      <c r="AD30" s="241">
        <v>212.2</v>
      </c>
      <c r="AE30" s="241">
        <v>222.8</v>
      </c>
      <c r="AF30" s="241">
        <v>214.7</v>
      </c>
      <c r="AG30" s="241">
        <v>210.7</v>
      </c>
      <c r="AH30" s="241">
        <v>217.4</v>
      </c>
      <c r="AI30" s="241">
        <v>232.5</v>
      </c>
      <c r="AJ30" s="241">
        <v>214.4</v>
      </c>
      <c r="AK30" s="241">
        <v>229.2</v>
      </c>
      <c r="AL30" s="241">
        <v>220.7</v>
      </c>
      <c r="AM30" s="241">
        <v>227.4</v>
      </c>
      <c r="AN30" s="241">
        <v>234.3</v>
      </c>
      <c r="AO30" s="241">
        <v>244.3</v>
      </c>
      <c r="AP30" s="241">
        <v>239.5</v>
      </c>
      <c r="AQ30" s="241">
        <v>245.3</v>
      </c>
      <c r="AR30" s="241">
        <v>242.8</v>
      </c>
      <c r="AS30" s="241">
        <v>254.7</v>
      </c>
      <c r="AT30" s="241">
        <v>249</v>
      </c>
      <c r="AU30" s="241">
        <v>248.6</v>
      </c>
      <c r="AV30" s="241">
        <v>252.2</v>
      </c>
      <c r="AW30" s="241">
        <v>260.7</v>
      </c>
      <c r="AX30" s="241">
        <v>257.60000000000002</v>
      </c>
      <c r="AY30" s="241">
        <v>256.3</v>
      </c>
      <c r="AZ30" s="241">
        <v>257.2</v>
      </c>
      <c r="BA30" s="241">
        <v>260.10000000000002</v>
      </c>
      <c r="BB30" s="241">
        <v>256.2</v>
      </c>
      <c r="BC30" s="241">
        <v>256.5</v>
      </c>
      <c r="BD30" s="241">
        <v>253.7</v>
      </c>
      <c r="BE30" s="241">
        <v>257.10000000000002</v>
      </c>
      <c r="BF30" s="241">
        <v>260.3</v>
      </c>
      <c r="BG30" s="241">
        <v>264.39999999999998</v>
      </c>
      <c r="BH30" s="241">
        <v>264.8</v>
      </c>
      <c r="BI30" s="241">
        <v>269.8</v>
      </c>
      <c r="BJ30" s="241">
        <v>273.2</v>
      </c>
      <c r="BK30" s="241">
        <v>277.89999999999998</v>
      </c>
      <c r="BL30" s="241">
        <v>276.2</v>
      </c>
      <c r="BM30" s="241">
        <v>278.5</v>
      </c>
      <c r="BN30" s="241">
        <v>280.3</v>
      </c>
      <c r="BO30" s="241">
        <v>282.8</v>
      </c>
      <c r="BP30" s="241">
        <v>288.60000000000002</v>
      </c>
      <c r="BQ30" s="241">
        <v>289.3</v>
      </c>
      <c r="BR30" s="241">
        <v>290.2</v>
      </c>
      <c r="BS30" s="241">
        <v>291.60000000000002</v>
      </c>
      <c r="BT30" s="241">
        <v>292</v>
      </c>
      <c r="BU30" s="241">
        <v>291.7</v>
      </c>
      <c r="BV30" s="241">
        <v>297</v>
      </c>
      <c r="BW30" s="250">
        <v>298.5</v>
      </c>
      <c r="BX30" s="241"/>
      <c r="BY30" s="253"/>
    </row>
    <row r="31" spans="2:77" ht="15.75" customHeight="1" x14ac:dyDescent="0.3">
      <c r="B31" s="116" t="s">
        <v>399</v>
      </c>
      <c r="C31" s="116" t="s">
        <v>15</v>
      </c>
      <c r="D31" s="241">
        <v>63.3</v>
      </c>
      <c r="E31" s="241">
        <v>67.2</v>
      </c>
      <c r="F31" s="241">
        <v>66.400000000000006</v>
      </c>
      <c r="G31" s="241">
        <v>64.7</v>
      </c>
      <c r="H31" s="241">
        <v>61.7</v>
      </c>
      <c r="I31" s="241">
        <v>64.5</v>
      </c>
      <c r="J31" s="241">
        <v>64.3</v>
      </c>
      <c r="K31" s="241">
        <v>61.1</v>
      </c>
      <c r="L31" s="241">
        <v>62.8</v>
      </c>
      <c r="M31" s="241">
        <v>65.7</v>
      </c>
      <c r="N31" s="241">
        <v>65.5</v>
      </c>
      <c r="O31" s="241">
        <v>62.5</v>
      </c>
      <c r="P31" s="241">
        <v>63.5</v>
      </c>
      <c r="Q31" s="241">
        <v>63.8</v>
      </c>
      <c r="R31" s="241">
        <v>63.4</v>
      </c>
      <c r="S31" s="241">
        <v>60.5</v>
      </c>
      <c r="T31" s="241">
        <v>64.2</v>
      </c>
      <c r="U31" s="241">
        <v>62</v>
      </c>
      <c r="V31" s="241">
        <v>65.400000000000006</v>
      </c>
      <c r="W31" s="241">
        <v>61.2</v>
      </c>
      <c r="X31" s="241">
        <v>64.599999999999994</v>
      </c>
      <c r="Y31" s="241">
        <v>64.3</v>
      </c>
      <c r="Z31" s="241">
        <v>62.7</v>
      </c>
      <c r="AA31" s="241">
        <v>63</v>
      </c>
      <c r="AB31" s="241">
        <v>64</v>
      </c>
      <c r="AC31" s="241">
        <v>65</v>
      </c>
      <c r="AD31" s="241">
        <v>65</v>
      </c>
      <c r="AE31" s="241">
        <v>62.6</v>
      </c>
      <c r="AF31" s="241">
        <v>63.7</v>
      </c>
      <c r="AG31" s="241">
        <v>63.7</v>
      </c>
      <c r="AH31" s="241">
        <v>66.8</v>
      </c>
      <c r="AI31" s="241">
        <v>65.7</v>
      </c>
      <c r="AJ31" s="241">
        <v>63.4</v>
      </c>
      <c r="AK31" s="241">
        <v>64</v>
      </c>
      <c r="AL31" s="241">
        <v>66.7</v>
      </c>
      <c r="AM31" s="241">
        <v>65</v>
      </c>
      <c r="AN31" s="241">
        <v>66.3</v>
      </c>
      <c r="AO31" s="241">
        <v>67.599999999999994</v>
      </c>
      <c r="AP31" s="241">
        <v>65.2</v>
      </c>
      <c r="AQ31" s="241">
        <v>65.3</v>
      </c>
      <c r="AR31" s="241">
        <v>65.3</v>
      </c>
      <c r="AS31" s="241">
        <v>68</v>
      </c>
      <c r="AT31" s="241">
        <v>65.7</v>
      </c>
      <c r="AU31" s="241">
        <v>69.400000000000006</v>
      </c>
      <c r="AV31" s="241">
        <v>66.7</v>
      </c>
      <c r="AW31" s="241">
        <v>65.8</v>
      </c>
      <c r="AX31" s="241">
        <v>66.900000000000006</v>
      </c>
      <c r="AY31" s="241">
        <v>67.3</v>
      </c>
      <c r="AZ31" s="241">
        <v>64.8</v>
      </c>
      <c r="BA31" s="241">
        <v>65.2</v>
      </c>
      <c r="BB31" s="241">
        <v>64</v>
      </c>
      <c r="BC31" s="241">
        <v>64.900000000000006</v>
      </c>
      <c r="BD31" s="241">
        <v>63.3</v>
      </c>
      <c r="BE31" s="241">
        <v>65</v>
      </c>
      <c r="BF31" s="241">
        <v>65.3</v>
      </c>
      <c r="BG31" s="241">
        <v>66.5</v>
      </c>
      <c r="BH31" s="241">
        <v>65.599999999999994</v>
      </c>
      <c r="BI31" s="241">
        <v>68</v>
      </c>
      <c r="BJ31" s="241">
        <v>68.5</v>
      </c>
      <c r="BK31" s="241">
        <v>69.599999999999994</v>
      </c>
      <c r="BL31" s="241">
        <v>67.7</v>
      </c>
      <c r="BM31" s="241">
        <v>68.900000000000006</v>
      </c>
      <c r="BN31" s="241">
        <v>68.099999999999994</v>
      </c>
      <c r="BO31" s="241">
        <v>68.2</v>
      </c>
      <c r="BP31" s="241">
        <v>65.900000000000006</v>
      </c>
      <c r="BQ31" s="241">
        <v>66.400000000000006</v>
      </c>
      <c r="BR31" s="241">
        <v>65.8</v>
      </c>
      <c r="BS31" s="241">
        <v>66.7</v>
      </c>
      <c r="BT31" s="241">
        <v>64.099999999999994</v>
      </c>
      <c r="BU31" s="241">
        <v>65.099999999999994</v>
      </c>
      <c r="BV31" s="241">
        <v>64.8</v>
      </c>
      <c r="BW31" s="250">
        <v>65.8</v>
      </c>
      <c r="BX31" s="241"/>
      <c r="BY31" s="253"/>
    </row>
    <row r="32" spans="2:77" ht="15.75" customHeight="1" x14ac:dyDescent="0.3">
      <c r="B32" s="116" t="s">
        <v>128</v>
      </c>
      <c r="C32" s="116" t="s">
        <v>46</v>
      </c>
      <c r="D32" s="241">
        <v>202.1</v>
      </c>
      <c r="E32" s="241">
        <v>216.6</v>
      </c>
      <c r="F32" s="241">
        <v>220.2</v>
      </c>
      <c r="G32" s="241">
        <v>210.3</v>
      </c>
      <c r="H32" s="241">
        <v>188.2</v>
      </c>
      <c r="I32" s="241">
        <v>206.6</v>
      </c>
      <c r="J32" s="241">
        <v>212.8</v>
      </c>
      <c r="K32" s="241">
        <v>194.5</v>
      </c>
      <c r="L32" s="241">
        <v>186.3</v>
      </c>
      <c r="M32" s="241">
        <v>212.8</v>
      </c>
      <c r="N32" s="241">
        <v>230.6</v>
      </c>
      <c r="O32" s="241">
        <v>218.4</v>
      </c>
      <c r="P32" s="241">
        <v>205</v>
      </c>
      <c r="Q32" s="241">
        <v>232.5</v>
      </c>
      <c r="R32" s="241">
        <v>247.1</v>
      </c>
      <c r="S32" s="241">
        <v>232.9</v>
      </c>
      <c r="T32" s="241">
        <v>217.3</v>
      </c>
      <c r="U32" s="241">
        <v>236.7</v>
      </c>
      <c r="V32" s="241">
        <v>249.9</v>
      </c>
      <c r="W32" s="241">
        <v>234.7</v>
      </c>
      <c r="X32" s="241">
        <v>221.3</v>
      </c>
      <c r="Y32" s="241">
        <v>238.6</v>
      </c>
      <c r="Z32" s="241">
        <v>254.3</v>
      </c>
      <c r="AA32" s="241">
        <v>236.8</v>
      </c>
      <c r="AB32" s="241">
        <v>225.9</v>
      </c>
      <c r="AC32" s="241">
        <v>242.7</v>
      </c>
      <c r="AD32" s="241">
        <v>258.39999999999998</v>
      </c>
      <c r="AE32" s="241">
        <v>244.2</v>
      </c>
      <c r="AF32" s="241">
        <v>239.2</v>
      </c>
      <c r="AG32" s="241">
        <v>252.7</v>
      </c>
      <c r="AH32" s="241">
        <v>273</v>
      </c>
      <c r="AI32" s="241">
        <v>255.5</v>
      </c>
      <c r="AJ32" s="241">
        <v>253.2</v>
      </c>
      <c r="AK32" s="241">
        <v>258.60000000000002</v>
      </c>
      <c r="AL32" s="241">
        <v>281.3</v>
      </c>
      <c r="AM32" s="241">
        <v>278.5</v>
      </c>
      <c r="AN32" s="241">
        <v>261.60000000000002</v>
      </c>
      <c r="AO32" s="241">
        <v>271.8</v>
      </c>
      <c r="AP32" s="241">
        <v>290.39999999999998</v>
      </c>
      <c r="AQ32" s="241">
        <v>283.39999999999998</v>
      </c>
      <c r="AR32" s="241">
        <v>271</v>
      </c>
      <c r="AS32" s="241">
        <v>281.5</v>
      </c>
      <c r="AT32" s="241">
        <v>299.5</v>
      </c>
      <c r="AU32" s="241">
        <v>285.60000000000002</v>
      </c>
      <c r="AV32" s="241">
        <v>275.89999999999998</v>
      </c>
      <c r="AW32" s="241">
        <v>287</v>
      </c>
      <c r="AX32" s="241">
        <v>294.60000000000002</v>
      </c>
      <c r="AY32" s="241">
        <v>287.10000000000002</v>
      </c>
      <c r="AZ32" s="241">
        <v>271.60000000000002</v>
      </c>
      <c r="BA32" s="241">
        <v>267.7</v>
      </c>
      <c r="BB32" s="241">
        <v>268.39999999999998</v>
      </c>
      <c r="BC32" s="241">
        <v>266</v>
      </c>
      <c r="BD32" s="241">
        <v>261.8</v>
      </c>
      <c r="BE32" s="241">
        <v>272.60000000000002</v>
      </c>
      <c r="BF32" s="241">
        <v>288.60000000000002</v>
      </c>
      <c r="BG32" s="241">
        <v>288.10000000000002</v>
      </c>
      <c r="BH32" s="241">
        <v>286.2</v>
      </c>
      <c r="BI32" s="241">
        <v>296.5</v>
      </c>
      <c r="BJ32" s="241">
        <v>311.8</v>
      </c>
      <c r="BK32" s="241">
        <v>307.10000000000002</v>
      </c>
      <c r="BL32" s="241">
        <v>296.60000000000002</v>
      </c>
      <c r="BM32" s="241">
        <v>301.5</v>
      </c>
      <c r="BN32" s="241">
        <v>311.89999999999998</v>
      </c>
      <c r="BO32" s="241">
        <v>302.2</v>
      </c>
      <c r="BP32" s="241">
        <v>292</v>
      </c>
      <c r="BQ32" s="241">
        <v>295.7</v>
      </c>
      <c r="BR32" s="241">
        <v>303.2</v>
      </c>
      <c r="BS32" s="241">
        <v>291.5</v>
      </c>
      <c r="BT32" s="241">
        <v>282.3</v>
      </c>
      <c r="BU32" s="241">
        <v>289.89999999999998</v>
      </c>
      <c r="BV32" s="241">
        <v>300.8</v>
      </c>
      <c r="BW32" s="250">
        <v>294.7</v>
      </c>
      <c r="BX32" s="241"/>
      <c r="BY32" s="253"/>
    </row>
    <row r="33" spans="2:77" ht="15.75" customHeight="1" x14ac:dyDescent="0.3">
      <c r="B33" s="116" t="s">
        <v>129</v>
      </c>
      <c r="C33" s="116" t="s">
        <v>16</v>
      </c>
      <c r="D33" s="241">
        <v>54.9</v>
      </c>
      <c r="E33" s="241">
        <v>54.9</v>
      </c>
      <c r="F33" s="241">
        <v>58</v>
      </c>
      <c r="G33" s="241">
        <v>60.2</v>
      </c>
      <c r="H33" s="241">
        <v>58.6</v>
      </c>
      <c r="I33" s="241">
        <v>59.7</v>
      </c>
      <c r="J33" s="241">
        <v>63</v>
      </c>
      <c r="K33" s="241">
        <v>66.099999999999994</v>
      </c>
      <c r="L33" s="241">
        <v>61.5</v>
      </c>
      <c r="M33" s="241">
        <v>61.6</v>
      </c>
      <c r="N33" s="241">
        <v>65.599999999999994</v>
      </c>
      <c r="O33" s="241">
        <v>69.8</v>
      </c>
      <c r="P33" s="241">
        <v>66.8</v>
      </c>
      <c r="Q33" s="241">
        <v>69.400000000000006</v>
      </c>
      <c r="R33" s="241">
        <v>72.5</v>
      </c>
      <c r="S33" s="241">
        <v>72.5</v>
      </c>
      <c r="T33" s="241">
        <v>69.400000000000006</v>
      </c>
      <c r="U33" s="241">
        <v>73.8</v>
      </c>
      <c r="V33" s="241">
        <v>75.3</v>
      </c>
      <c r="W33" s="241">
        <v>78.400000000000006</v>
      </c>
      <c r="X33" s="241">
        <v>71.5</v>
      </c>
      <c r="Y33" s="241">
        <v>75</v>
      </c>
      <c r="Z33" s="241">
        <v>77.3</v>
      </c>
      <c r="AA33" s="241">
        <v>78.7</v>
      </c>
      <c r="AB33" s="241">
        <v>71.8</v>
      </c>
      <c r="AC33" s="241">
        <v>76.7</v>
      </c>
      <c r="AD33" s="241">
        <v>80.099999999999994</v>
      </c>
      <c r="AE33" s="241">
        <v>83.3</v>
      </c>
      <c r="AF33" s="241">
        <v>78.2</v>
      </c>
      <c r="AG33" s="241">
        <v>81.400000000000006</v>
      </c>
      <c r="AH33" s="241">
        <v>80.7</v>
      </c>
      <c r="AI33" s="241">
        <v>83.4</v>
      </c>
      <c r="AJ33" s="241">
        <v>85.2</v>
      </c>
      <c r="AK33" s="241">
        <v>87.7</v>
      </c>
      <c r="AL33" s="241">
        <v>89.7</v>
      </c>
      <c r="AM33" s="241">
        <v>92.9</v>
      </c>
      <c r="AN33" s="241">
        <v>85.3</v>
      </c>
      <c r="AO33" s="241">
        <v>88</v>
      </c>
      <c r="AP33" s="241">
        <v>88.3</v>
      </c>
      <c r="AQ33" s="241">
        <v>91.2</v>
      </c>
      <c r="AR33" s="241">
        <v>88.6</v>
      </c>
      <c r="AS33" s="241">
        <v>90.6</v>
      </c>
      <c r="AT33" s="241">
        <v>90.6</v>
      </c>
      <c r="AU33" s="241">
        <v>90.6</v>
      </c>
      <c r="AV33" s="241">
        <v>89.2</v>
      </c>
      <c r="AW33" s="241">
        <v>90.9</v>
      </c>
      <c r="AX33" s="241">
        <v>89.3</v>
      </c>
      <c r="AY33" s="241">
        <v>91.3</v>
      </c>
      <c r="AZ33" s="241">
        <v>93</v>
      </c>
      <c r="BA33" s="241">
        <v>92.6</v>
      </c>
      <c r="BB33" s="241">
        <v>90</v>
      </c>
      <c r="BC33" s="241">
        <v>95.1</v>
      </c>
      <c r="BD33" s="241">
        <v>94.6</v>
      </c>
      <c r="BE33" s="241">
        <v>97.2</v>
      </c>
      <c r="BF33" s="241">
        <v>94.1</v>
      </c>
      <c r="BG33" s="241">
        <v>98.1</v>
      </c>
      <c r="BH33" s="241">
        <v>97.9</v>
      </c>
      <c r="BI33" s="241">
        <v>99.5</v>
      </c>
      <c r="BJ33" s="241">
        <v>95.4</v>
      </c>
      <c r="BK33" s="241">
        <v>99.6</v>
      </c>
      <c r="BL33" s="241">
        <v>99.2</v>
      </c>
      <c r="BM33" s="241">
        <v>100.6</v>
      </c>
      <c r="BN33" s="241">
        <v>96.2</v>
      </c>
      <c r="BO33" s="241">
        <v>99.7</v>
      </c>
      <c r="BP33" s="241">
        <v>98.8</v>
      </c>
      <c r="BQ33" s="241">
        <v>100.2</v>
      </c>
      <c r="BR33" s="241">
        <v>95.6</v>
      </c>
      <c r="BS33" s="241">
        <v>99</v>
      </c>
      <c r="BT33" s="241">
        <v>97.9</v>
      </c>
      <c r="BU33" s="241">
        <v>99</v>
      </c>
      <c r="BV33" s="241">
        <v>94.5</v>
      </c>
      <c r="BW33" s="250">
        <v>97.8</v>
      </c>
      <c r="BX33" s="241"/>
      <c r="BY33" s="253"/>
    </row>
    <row r="34" spans="2:77" ht="15.75" customHeight="1" x14ac:dyDescent="0.3">
      <c r="B34" s="116" t="s">
        <v>130</v>
      </c>
      <c r="C34" s="116" t="s">
        <v>17</v>
      </c>
      <c r="D34" s="241">
        <v>63.2</v>
      </c>
      <c r="E34" s="241">
        <v>58.2</v>
      </c>
      <c r="F34" s="241">
        <v>60.4</v>
      </c>
      <c r="G34" s="241">
        <v>58.7</v>
      </c>
      <c r="H34" s="241">
        <v>62.6</v>
      </c>
      <c r="I34" s="241">
        <v>58.8</v>
      </c>
      <c r="J34" s="241">
        <v>60.9</v>
      </c>
      <c r="K34" s="241">
        <v>60.5</v>
      </c>
      <c r="L34" s="241">
        <v>67.3</v>
      </c>
      <c r="M34" s="241">
        <v>60.6</v>
      </c>
      <c r="N34" s="241">
        <v>63.3</v>
      </c>
      <c r="O34" s="241">
        <v>62.5</v>
      </c>
      <c r="P34" s="241">
        <v>70.8</v>
      </c>
      <c r="Q34" s="241">
        <v>64.2</v>
      </c>
      <c r="R34" s="241">
        <v>66</v>
      </c>
      <c r="S34" s="241">
        <v>64.5</v>
      </c>
      <c r="T34" s="241">
        <v>61.1</v>
      </c>
      <c r="U34" s="241">
        <v>56.3</v>
      </c>
      <c r="V34" s="241">
        <v>57.5</v>
      </c>
      <c r="W34" s="241">
        <v>57.5</v>
      </c>
      <c r="X34" s="241">
        <v>62.1</v>
      </c>
      <c r="Y34" s="241">
        <v>59.6</v>
      </c>
      <c r="Z34" s="241">
        <v>58.7</v>
      </c>
      <c r="AA34" s="241">
        <v>58</v>
      </c>
      <c r="AB34" s="241">
        <v>68.599999999999994</v>
      </c>
      <c r="AC34" s="241">
        <v>61.3</v>
      </c>
      <c r="AD34" s="241">
        <v>62.9</v>
      </c>
      <c r="AE34" s="241">
        <v>61.6</v>
      </c>
      <c r="AF34" s="241">
        <v>68.400000000000006</v>
      </c>
      <c r="AG34" s="241">
        <v>63.9</v>
      </c>
      <c r="AH34" s="241">
        <v>66.5</v>
      </c>
      <c r="AI34" s="241">
        <v>62.7</v>
      </c>
      <c r="AJ34" s="241">
        <v>68.3</v>
      </c>
      <c r="AK34" s="241">
        <v>66.7</v>
      </c>
      <c r="AL34" s="241">
        <v>67.8</v>
      </c>
      <c r="AM34" s="241">
        <v>63.6</v>
      </c>
      <c r="AN34" s="241">
        <v>68.5</v>
      </c>
      <c r="AO34" s="241">
        <v>70</v>
      </c>
      <c r="AP34" s="241">
        <v>70</v>
      </c>
      <c r="AQ34" s="241">
        <v>65.900000000000006</v>
      </c>
      <c r="AR34" s="241">
        <v>73.7</v>
      </c>
      <c r="AS34" s="241">
        <v>74.5</v>
      </c>
      <c r="AT34" s="241">
        <v>71.900000000000006</v>
      </c>
      <c r="AU34" s="241">
        <v>67.2</v>
      </c>
      <c r="AV34" s="241">
        <v>72.400000000000006</v>
      </c>
      <c r="AW34" s="241">
        <v>74.2</v>
      </c>
      <c r="AX34" s="241">
        <v>74</v>
      </c>
      <c r="AY34" s="241">
        <v>72.400000000000006</v>
      </c>
      <c r="AZ34" s="241">
        <v>74.8</v>
      </c>
      <c r="BA34" s="241">
        <v>74.599999999999994</v>
      </c>
      <c r="BB34" s="241">
        <v>75.2</v>
      </c>
      <c r="BC34" s="241">
        <v>76.2</v>
      </c>
      <c r="BD34" s="241">
        <v>76.8</v>
      </c>
      <c r="BE34" s="241">
        <v>79.099999999999994</v>
      </c>
      <c r="BF34" s="241">
        <v>81.7</v>
      </c>
      <c r="BG34" s="241">
        <v>81.2</v>
      </c>
      <c r="BH34" s="241">
        <v>81.8</v>
      </c>
      <c r="BI34" s="241">
        <v>81.8</v>
      </c>
      <c r="BJ34" s="241">
        <v>82.1</v>
      </c>
      <c r="BK34" s="241">
        <v>82.3</v>
      </c>
      <c r="BL34" s="241">
        <v>82.3</v>
      </c>
      <c r="BM34" s="241">
        <v>83.2</v>
      </c>
      <c r="BN34" s="241">
        <v>83.9</v>
      </c>
      <c r="BO34" s="241">
        <v>83.9</v>
      </c>
      <c r="BP34" s="241">
        <v>83.7</v>
      </c>
      <c r="BQ34" s="241">
        <v>84</v>
      </c>
      <c r="BR34" s="241">
        <v>84.4</v>
      </c>
      <c r="BS34" s="241">
        <v>83.9</v>
      </c>
      <c r="BT34" s="241">
        <v>83.1</v>
      </c>
      <c r="BU34" s="241">
        <v>83.2</v>
      </c>
      <c r="BV34" s="241">
        <v>83.4</v>
      </c>
      <c r="BW34" s="250">
        <v>83.1</v>
      </c>
      <c r="BX34" s="241"/>
      <c r="BY34" s="253"/>
    </row>
    <row r="35" spans="2:77" ht="15.75" customHeight="1" x14ac:dyDescent="0.3">
      <c r="B35" s="116" t="s">
        <v>131</v>
      </c>
      <c r="C35" s="116" t="s">
        <v>18</v>
      </c>
      <c r="D35" s="241">
        <v>76.900000000000006</v>
      </c>
      <c r="E35" s="241">
        <v>82.1</v>
      </c>
      <c r="F35" s="241">
        <v>89.6</v>
      </c>
      <c r="G35" s="241">
        <v>88.9</v>
      </c>
      <c r="H35" s="241">
        <v>82.4</v>
      </c>
      <c r="I35" s="241">
        <v>87.8</v>
      </c>
      <c r="J35" s="241">
        <v>96</v>
      </c>
      <c r="K35" s="241">
        <v>95.5</v>
      </c>
      <c r="L35" s="241">
        <v>87.9</v>
      </c>
      <c r="M35" s="241">
        <v>93.5</v>
      </c>
      <c r="N35" s="241">
        <v>101.9</v>
      </c>
      <c r="O35" s="241">
        <v>101.9</v>
      </c>
      <c r="P35" s="241">
        <v>95.6</v>
      </c>
      <c r="Q35" s="241">
        <v>104.3</v>
      </c>
      <c r="R35" s="241">
        <v>113.8</v>
      </c>
      <c r="S35" s="241">
        <v>112.5</v>
      </c>
      <c r="T35" s="241">
        <v>100.4</v>
      </c>
      <c r="U35" s="241">
        <v>108.6</v>
      </c>
      <c r="V35" s="241">
        <v>114</v>
      </c>
      <c r="W35" s="241">
        <v>115.7</v>
      </c>
      <c r="X35" s="241">
        <v>107.5</v>
      </c>
      <c r="Y35" s="241">
        <v>115</v>
      </c>
      <c r="Z35" s="241">
        <v>121.1</v>
      </c>
      <c r="AA35" s="241">
        <v>125.3</v>
      </c>
      <c r="AB35" s="241">
        <v>115.3</v>
      </c>
      <c r="AC35" s="241">
        <v>123.5</v>
      </c>
      <c r="AD35" s="241">
        <v>130.80000000000001</v>
      </c>
      <c r="AE35" s="241">
        <v>134.9</v>
      </c>
      <c r="AF35" s="241">
        <v>124.3</v>
      </c>
      <c r="AG35" s="241">
        <v>128.1</v>
      </c>
      <c r="AH35" s="241">
        <v>139.80000000000001</v>
      </c>
      <c r="AI35" s="241">
        <v>137.4</v>
      </c>
      <c r="AJ35" s="241">
        <v>146.1</v>
      </c>
      <c r="AK35" s="241">
        <v>142.4</v>
      </c>
      <c r="AL35" s="241">
        <v>160.4</v>
      </c>
      <c r="AM35" s="241">
        <v>151.5</v>
      </c>
      <c r="AN35" s="241">
        <v>142.5</v>
      </c>
      <c r="AO35" s="241">
        <v>133.4</v>
      </c>
      <c r="AP35" s="241">
        <v>147.69999999999999</v>
      </c>
      <c r="AQ35" s="241">
        <v>140</v>
      </c>
      <c r="AR35" s="241">
        <v>142.6</v>
      </c>
      <c r="AS35" s="241">
        <v>133.4</v>
      </c>
      <c r="AT35" s="241">
        <v>146</v>
      </c>
      <c r="AU35" s="241">
        <v>132.9</v>
      </c>
      <c r="AV35" s="241">
        <v>130.4</v>
      </c>
      <c r="AW35" s="241">
        <v>128.30000000000001</v>
      </c>
      <c r="AX35" s="241">
        <v>137.9</v>
      </c>
      <c r="AY35" s="241">
        <v>129.4</v>
      </c>
      <c r="AZ35" s="241">
        <v>130.9</v>
      </c>
      <c r="BA35" s="241">
        <v>132.5</v>
      </c>
      <c r="BB35" s="241">
        <v>135.4</v>
      </c>
      <c r="BC35" s="241">
        <v>130.80000000000001</v>
      </c>
      <c r="BD35" s="241">
        <v>129.80000000000001</v>
      </c>
      <c r="BE35" s="241">
        <v>131.80000000000001</v>
      </c>
      <c r="BF35" s="241">
        <v>136.30000000000001</v>
      </c>
      <c r="BG35" s="241">
        <v>131.6</v>
      </c>
      <c r="BH35" s="241">
        <v>130.80000000000001</v>
      </c>
      <c r="BI35" s="241">
        <v>131.4</v>
      </c>
      <c r="BJ35" s="241">
        <v>135.4</v>
      </c>
      <c r="BK35" s="241">
        <v>131.6</v>
      </c>
      <c r="BL35" s="241">
        <v>130.30000000000001</v>
      </c>
      <c r="BM35" s="241">
        <v>131.69999999999999</v>
      </c>
      <c r="BN35" s="241">
        <v>135.30000000000001</v>
      </c>
      <c r="BO35" s="241">
        <v>131.9</v>
      </c>
      <c r="BP35" s="241">
        <v>131.30000000000001</v>
      </c>
      <c r="BQ35" s="241">
        <v>133.19999999999999</v>
      </c>
      <c r="BR35" s="241">
        <v>137.1</v>
      </c>
      <c r="BS35" s="241">
        <v>133</v>
      </c>
      <c r="BT35" s="241">
        <v>132.80000000000001</v>
      </c>
      <c r="BU35" s="241">
        <v>134.4</v>
      </c>
      <c r="BV35" s="241">
        <v>137.69999999999999</v>
      </c>
      <c r="BW35" s="250">
        <v>134</v>
      </c>
      <c r="BX35" s="241"/>
      <c r="BY35" s="253"/>
    </row>
    <row r="36" spans="2:77" ht="15.75" customHeight="1" x14ac:dyDescent="0.3">
      <c r="B36" s="116" t="s">
        <v>132</v>
      </c>
      <c r="C36" s="116" t="s">
        <v>19</v>
      </c>
      <c r="D36" s="241">
        <v>42.9</v>
      </c>
      <c r="E36" s="241">
        <v>45.3</v>
      </c>
      <c r="F36" s="241">
        <v>51.4</v>
      </c>
      <c r="G36" s="241">
        <v>46.4</v>
      </c>
      <c r="H36" s="241">
        <v>42.2</v>
      </c>
      <c r="I36" s="241">
        <v>45.6</v>
      </c>
      <c r="J36" s="241">
        <v>51</v>
      </c>
      <c r="K36" s="241">
        <v>45.8</v>
      </c>
      <c r="L36" s="241">
        <v>43.8</v>
      </c>
      <c r="M36" s="241">
        <v>47.5</v>
      </c>
      <c r="N36" s="241">
        <v>53.3</v>
      </c>
      <c r="O36" s="241">
        <v>47.4</v>
      </c>
      <c r="P36" s="241">
        <v>43.5</v>
      </c>
      <c r="Q36" s="241">
        <v>47.6</v>
      </c>
      <c r="R36" s="241">
        <v>53.9</v>
      </c>
      <c r="S36" s="241">
        <v>46.9</v>
      </c>
      <c r="T36" s="241">
        <v>45.3</v>
      </c>
      <c r="U36" s="241">
        <v>49.2</v>
      </c>
      <c r="V36" s="241">
        <v>55.5</v>
      </c>
      <c r="W36" s="241">
        <v>49.2</v>
      </c>
      <c r="X36" s="241">
        <v>45.4</v>
      </c>
      <c r="Y36" s="241">
        <v>51.6</v>
      </c>
      <c r="Z36" s="241">
        <v>57.1</v>
      </c>
      <c r="AA36" s="241">
        <v>50.7</v>
      </c>
      <c r="AB36" s="241">
        <v>47.2</v>
      </c>
      <c r="AC36" s="241">
        <v>55.4</v>
      </c>
      <c r="AD36" s="241">
        <v>58.7</v>
      </c>
      <c r="AE36" s="241">
        <v>51.7</v>
      </c>
      <c r="AF36" s="241">
        <v>50.8</v>
      </c>
      <c r="AG36" s="241">
        <v>56.2</v>
      </c>
      <c r="AH36" s="241">
        <v>59.1</v>
      </c>
      <c r="AI36" s="241">
        <v>52.8</v>
      </c>
      <c r="AJ36" s="241">
        <v>49.5</v>
      </c>
      <c r="AK36" s="241">
        <v>58.7</v>
      </c>
      <c r="AL36" s="241">
        <v>60.5</v>
      </c>
      <c r="AM36" s="241">
        <v>55.3</v>
      </c>
      <c r="AN36" s="241">
        <v>54.3</v>
      </c>
      <c r="AO36" s="241">
        <v>61.2</v>
      </c>
      <c r="AP36" s="241">
        <v>63.4</v>
      </c>
      <c r="AQ36" s="241">
        <v>58.4</v>
      </c>
      <c r="AR36" s="241">
        <v>55.6</v>
      </c>
      <c r="AS36" s="241">
        <v>61.7</v>
      </c>
      <c r="AT36" s="241">
        <v>64.099999999999994</v>
      </c>
      <c r="AU36" s="241">
        <v>61.1</v>
      </c>
      <c r="AV36" s="241">
        <v>59.2</v>
      </c>
      <c r="AW36" s="241">
        <v>63.7</v>
      </c>
      <c r="AX36" s="241">
        <v>64.5</v>
      </c>
      <c r="AY36" s="241">
        <v>59.5</v>
      </c>
      <c r="AZ36" s="241">
        <v>61.5</v>
      </c>
      <c r="BA36" s="241">
        <v>57.3</v>
      </c>
      <c r="BB36" s="241">
        <v>57.4</v>
      </c>
      <c r="BC36" s="241">
        <v>56.3</v>
      </c>
      <c r="BD36" s="241">
        <v>55.3</v>
      </c>
      <c r="BE36" s="241">
        <v>56.9</v>
      </c>
      <c r="BF36" s="241">
        <v>62.7</v>
      </c>
      <c r="BG36" s="241">
        <v>62.1</v>
      </c>
      <c r="BH36" s="241">
        <v>61.9</v>
      </c>
      <c r="BI36" s="241">
        <v>66.400000000000006</v>
      </c>
      <c r="BJ36" s="241">
        <v>70.599999999999994</v>
      </c>
      <c r="BK36" s="241">
        <v>67.099999999999994</v>
      </c>
      <c r="BL36" s="241">
        <v>65.900000000000006</v>
      </c>
      <c r="BM36" s="241">
        <v>68.900000000000006</v>
      </c>
      <c r="BN36" s="241">
        <v>73.400000000000006</v>
      </c>
      <c r="BO36" s="241">
        <v>68.8</v>
      </c>
      <c r="BP36" s="241">
        <v>65.099999999999994</v>
      </c>
      <c r="BQ36" s="241">
        <v>67.7</v>
      </c>
      <c r="BR36" s="241">
        <v>70.400000000000006</v>
      </c>
      <c r="BS36" s="241">
        <v>67.2</v>
      </c>
      <c r="BT36" s="241">
        <v>64.599999999999994</v>
      </c>
      <c r="BU36" s="241">
        <v>67</v>
      </c>
      <c r="BV36" s="241">
        <v>69.900000000000006</v>
      </c>
      <c r="BW36" s="250">
        <v>66.900000000000006</v>
      </c>
      <c r="BX36" s="241"/>
      <c r="BY36" s="253"/>
    </row>
    <row r="37" spans="2:77" ht="15.75" customHeight="1" x14ac:dyDescent="0.3">
      <c r="B37" s="116" t="s">
        <v>133</v>
      </c>
      <c r="C37" s="116" t="s">
        <v>20</v>
      </c>
      <c r="D37" s="241">
        <v>63.4</v>
      </c>
      <c r="E37" s="241">
        <v>60.8</v>
      </c>
      <c r="F37" s="241">
        <v>62</v>
      </c>
      <c r="G37" s="241">
        <v>65.3</v>
      </c>
      <c r="H37" s="241">
        <v>64.400000000000006</v>
      </c>
      <c r="I37" s="241">
        <v>60.1</v>
      </c>
      <c r="J37" s="241">
        <v>66.599999999999994</v>
      </c>
      <c r="K37" s="241">
        <v>69</v>
      </c>
      <c r="L37" s="241">
        <v>66.3</v>
      </c>
      <c r="M37" s="241">
        <v>62</v>
      </c>
      <c r="N37" s="241">
        <v>69.8</v>
      </c>
      <c r="O37" s="241">
        <v>70.099999999999994</v>
      </c>
      <c r="P37" s="241">
        <v>64.7</v>
      </c>
      <c r="Q37" s="241">
        <v>60</v>
      </c>
      <c r="R37" s="241">
        <v>67.599999999999994</v>
      </c>
      <c r="S37" s="241">
        <v>67.400000000000006</v>
      </c>
      <c r="T37" s="241">
        <v>67.3</v>
      </c>
      <c r="U37" s="241">
        <v>61.2</v>
      </c>
      <c r="V37" s="241">
        <v>66.599999999999994</v>
      </c>
      <c r="W37" s="241">
        <v>73.400000000000006</v>
      </c>
      <c r="X37" s="241">
        <v>70.5</v>
      </c>
      <c r="Y37" s="241">
        <v>63.7</v>
      </c>
      <c r="Z37" s="241">
        <v>70.099999999999994</v>
      </c>
      <c r="AA37" s="241">
        <v>75</v>
      </c>
      <c r="AB37" s="241">
        <v>75.3</v>
      </c>
      <c r="AC37" s="241">
        <v>68.2</v>
      </c>
      <c r="AD37" s="241">
        <v>73.5</v>
      </c>
      <c r="AE37" s="241">
        <v>72</v>
      </c>
      <c r="AF37" s="241">
        <v>72.900000000000006</v>
      </c>
      <c r="AG37" s="241">
        <v>66.900000000000006</v>
      </c>
      <c r="AH37" s="241">
        <v>70.5</v>
      </c>
      <c r="AI37" s="241">
        <v>72.5</v>
      </c>
      <c r="AJ37" s="241">
        <v>70.3</v>
      </c>
      <c r="AK37" s="241">
        <v>69.3</v>
      </c>
      <c r="AL37" s="241">
        <v>71.400000000000006</v>
      </c>
      <c r="AM37" s="241">
        <v>74.400000000000006</v>
      </c>
      <c r="AN37" s="241">
        <v>68.900000000000006</v>
      </c>
      <c r="AO37" s="241">
        <v>67</v>
      </c>
      <c r="AP37" s="241">
        <v>71.8</v>
      </c>
      <c r="AQ37" s="241">
        <v>76.3</v>
      </c>
      <c r="AR37" s="241">
        <v>66.5</v>
      </c>
      <c r="AS37" s="241">
        <v>67.5</v>
      </c>
      <c r="AT37" s="241">
        <v>73.900000000000006</v>
      </c>
      <c r="AU37" s="241">
        <v>76.900000000000006</v>
      </c>
      <c r="AV37" s="241">
        <v>71</v>
      </c>
      <c r="AW37" s="241">
        <v>71.2</v>
      </c>
      <c r="AX37" s="241">
        <v>71.400000000000006</v>
      </c>
      <c r="AY37" s="241">
        <v>70.099999999999994</v>
      </c>
      <c r="AZ37" s="241">
        <v>70.900000000000006</v>
      </c>
      <c r="BA37" s="241">
        <v>70</v>
      </c>
      <c r="BB37" s="241">
        <v>70.2</v>
      </c>
      <c r="BC37" s="241">
        <v>71.7</v>
      </c>
      <c r="BD37" s="241">
        <v>68.8</v>
      </c>
      <c r="BE37" s="241">
        <v>70.8</v>
      </c>
      <c r="BF37" s="241">
        <v>71.2</v>
      </c>
      <c r="BG37" s="241">
        <v>73.099999999999994</v>
      </c>
      <c r="BH37" s="241">
        <v>72.3</v>
      </c>
      <c r="BI37" s="241">
        <v>73.099999999999994</v>
      </c>
      <c r="BJ37" s="241">
        <v>72.599999999999994</v>
      </c>
      <c r="BK37" s="241">
        <v>73.5</v>
      </c>
      <c r="BL37" s="241">
        <v>72.599999999999994</v>
      </c>
      <c r="BM37" s="241">
        <v>74.099999999999994</v>
      </c>
      <c r="BN37" s="241">
        <v>73.099999999999994</v>
      </c>
      <c r="BO37" s="241">
        <v>74.5</v>
      </c>
      <c r="BP37" s="241">
        <v>68.3</v>
      </c>
      <c r="BQ37" s="241">
        <v>69.3</v>
      </c>
      <c r="BR37" s="241">
        <v>68.3</v>
      </c>
      <c r="BS37" s="241">
        <v>69.5</v>
      </c>
      <c r="BT37" s="241">
        <v>65.900000000000006</v>
      </c>
      <c r="BU37" s="241">
        <v>67.099999999999994</v>
      </c>
      <c r="BV37" s="241">
        <v>66.599999999999994</v>
      </c>
      <c r="BW37" s="250">
        <v>68.099999999999994</v>
      </c>
      <c r="BX37" s="241"/>
      <c r="BY37" s="253"/>
    </row>
    <row r="38" spans="2:77" ht="15.75" customHeight="1" x14ac:dyDescent="0.3">
      <c r="B38" s="116" t="s">
        <v>134</v>
      </c>
      <c r="C38" s="116" t="s">
        <v>50</v>
      </c>
      <c r="D38" s="241">
        <v>99.3</v>
      </c>
      <c r="E38" s="241">
        <v>100.3</v>
      </c>
      <c r="F38" s="241">
        <v>100.9</v>
      </c>
      <c r="G38" s="241">
        <v>96.7</v>
      </c>
      <c r="H38" s="241">
        <v>99.9</v>
      </c>
      <c r="I38" s="241">
        <v>102.7</v>
      </c>
      <c r="J38" s="241">
        <v>102.5</v>
      </c>
      <c r="K38" s="241">
        <v>95.8</v>
      </c>
      <c r="L38" s="241">
        <v>101.1</v>
      </c>
      <c r="M38" s="241">
        <v>101.5</v>
      </c>
      <c r="N38" s="241">
        <v>103.4</v>
      </c>
      <c r="O38" s="241">
        <v>93.6</v>
      </c>
      <c r="P38" s="241">
        <v>101</v>
      </c>
      <c r="Q38" s="241">
        <v>99.4</v>
      </c>
      <c r="R38" s="241">
        <v>101.7</v>
      </c>
      <c r="S38" s="241">
        <v>92.3</v>
      </c>
      <c r="T38" s="241">
        <v>109.3</v>
      </c>
      <c r="U38" s="241">
        <v>101.8</v>
      </c>
      <c r="V38" s="241">
        <v>105.1</v>
      </c>
      <c r="W38" s="241">
        <v>92.1</v>
      </c>
      <c r="X38" s="241">
        <v>117.5</v>
      </c>
      <c r="Y38" s="241">
        <v>102.9</v>
      </c>
      <c r="Z38" s="241">
        <v>112</v>
      </c>
      <c r="AA38" s="241">
        <v>94</v>
      </c>
      <c r="AB38" s="241">
        <v>119.7</v>
      </c>
      <c r="AC38" s="241">
        <v>106.4</v>
      </c>
      <c r="AD38" s="241">
        <v>116.8</v>
      </c>
      <c r="AE38" s="241">
        <v>96.5</v>
      </c>
      <c r="AF38" s="241">
        <v>120.1</v>
      </c>
      <c r="AG38" s="241">
        <v>107.1</v>
      </c>
      <c r="AH38" s="241">
        <v>120.7</v>
      </c>
      <c r="AI38" s="241">
        <v>102.7</v>
      </c>
      <c r="AJ38" s="241">
        <v>119.5</v>
      </c>
      <c r="AK38" s="241">
        <v>109.8</v>
      </c>
      <c r="AL38" s="241">
        <v>121.8</v>
      </c>
      <c r="AM38" s="241">
        <v>104.7</v>
      </c>
      <c r="AN38" s="241">
        <v>113.3</v>
      </c>
      <c r="AO38" s="241">
        <v>120.4</v>
      </c>
      <c r="AP38" s="241">
        <v>121.9</v>
      </c>
      <c r="AQ38" s="241">
        <v>116.8</v>
      </c>
      <c r="AR38" s="241">
        <v>116</v>
      </c>
      <c r="AS38" s="241">
        <v>118</v>
      </c>
      <c r="AT38" s="241">
        <v>120.1</v>
      </c>
      <c r="AU38" s="241">
        <v>122.7</v>
      </c>
      <c r="AV38" s="241">
        <v>119.4</v>
      </c>
      <c r="AW38" s="241">
        <v>119</v>
      </c>
      <c r="AX38" s="241">
        <v>120.1</v>
      </c>
      <c r="AY38" s="241">
        <v>122.1</v>
      </c>
      <c r="AZ38" s="241">
        <v>115</v>
      </c>
      <c r="BA38" s="241">
        <v>116.6</v>
      </c>
      <c r="BB38" s="241">
        <v>118.2</v>
      </c>
      <c r="BC38" s="241">
        <v>122.3</v>
      </c>
      <c r="BD38" s="241">
        <v>107.5</v>
      </c>
      <c r="BE38" s="241">
        <v>114.8</v>
      </c>
      <c r="BF38" s="241">
        <v>119.9</v>
      </c>
      <c r="BG38" s="241">
        <v>126.8</v>
      </c>
      <c r="BH38" s="241">
        <v>112.1</v>
      </c>
      <c r="BI38" s="241">
        <v>121.6</v>
      </c>
      <c r="BJ38" s="241">
        <v>124.1</v>
      </c>
      <c r="BK38" s="241">
        <v>127.5</v>
      </c>
      <c r="BL38" s="241">
        <v>114.4</v>
      </c>
      <c r="BM38" s="241">
        <v>123</v>
      </c>
      <c r="BN38" s="241">
        <v>124</v>
      </c>
      <c r="BO38" s="241">
        <v>127</v>
      </c>
      <c r="BP38" s="241">
        <v>115.9</v>
      </c>
      <c r="BQ38" s="241">
        <v>123.2</v>
      </c>
      <c r="BR38" s="241">
        <v>123.5</v>
      </c>
      <c r="BS38" s="241">
        <v>127.8</v>
      </c>
      <c r="BT38" s="241">
        <v>115</v>
      </c>
      <c r="BU38" s="241">
        <v>123.5</v>
      </c>
      <c r="BV38" s="241">
        <v>124</v>
      </c>
      <c r="BW38" s="250">
        <v>130.80000000000001</v>
      </c>
      <c r="BX38" s="241"/>
      <c r="BY38" s="253"/>
    </row>
    <row r="39" spans="2:77" ht="15.75" customHeight="1" x14ac:dyDescent="0.3">
      <c r="B39" s="116" t="s">
        <v>135</v>
      </c>
      <c r="C39" s="116" t="s">
        <v>47</v>
      </c>
      <c r="D39" s="241">
        <v>234.2</v>
      </c>
      <c r="E39" s="241">
        <v>244</v>
      </c>
      <c r="F39" s="241">
        <v>238.8</v>
      </c>
      <c r="G39" s="241">
        <v>237.7</v>
      </c>
      <c r="H39" s="241">
        <v>231</v>
      </c>
      <c r="I39" s="241">
        <v>238.9</v>
      </c>
      <c r="J39" s="241">
        <v>237.9</v>
      </c>
      <c r="K39" s="241">
        <v>241.4</v>
      </c>
      <c r="L39" s="241">
        <v>235.9</v>
      </c>
      <c r="M39" s="241">
        <v>243.9</v>
      </c>
      <c r="N39" s="241">
        <v>242.9</v>
      </c>
      <c r="O39" s="241">
        <v>246.5</v>
      </c>
      <c r="P39" s="241">
        <v>237.9</v>
      </c>
      <c r="Q39" s="241">
        <v>244.5</v>
      </c>
      <c r="R39" s="241">
        <v>243.1</v>
      </c>
      <c r="S39" s="241">
        <v>246.6</v>
      </c>
      <c r="T39" s="241">
        <v>241.4</v>
      </c>
      <c r="U39" s="241">
        <v>249.1</v>
      </c>
      <c r="V39" s="241">
        <v>248.3</v>
      </c>
      <c r="W39" s="241">
        <v>251.2</v>
      </c>
      <c r="X39" s="241">
        <v>247.2</v>
      </c>
      <c r="Y39" s="241">
        <v>255.5</v>
      </c>
      <c r="Z39" s="241">
        <v>253.7</v>
      </c>
      <c r="AA39" s="241">
        <v>256.39999999999998</v>
      </c>
      <c r="AB39" s="241">
        <v>251</v>
      </c>
      <c r="AC39" s="241">
        <v>258.39999999999998</v>
      </c>
      <c r="AD39" s="241">
        <v>256.2</v>
      </c>
      <c r="AE39" s="241">
        <v>259.60000000000002</v>
      </c>
      <c r="AF39" s="241">
        <v>254.4</v>
      </c>
      <c r="AG39" s="241">
        <v>259.3</v>
      </c>
      <c r="AH39" s="241">
        <v>256.3</v>
      </c>
      <c r="AI39" s="241">
        <v>260</v>
      </c>
      <c r="AJ39" s="241">
        <v>258</v>
      </c>
      <c r="AK39" s="241">
        <v>263.5</v>
      </c>
      <c r="AL39" s="241">
        <v>259.60000000000002</v>
      </c>
      <c r="AM39" s="241">
        <v>262.10000000000002</v>
      </c>
      <c r="AN39" s="241">
        <v>259.89999999999998</v>
      </c>
      <c r="AO39" s="241">
        <v>266</v>
      </c>
      <c r="AP39" s="241">
        <v>263.8</v>
      </c>
      <c r="AQ39" s="241">
        <v>266.3</v>
      </c>
      <c r="AR39" s="241">
        <v>264</v>
      </c>
      <c r="AS39" s="241">
        <v>270.60000000000002</v>
      </c>
      <c r="AT39" s="241">
        <v>266.39999999999998</v>
      </c>
      <c r="AU39" s="241">
        <v>270.7</v>
      </c>
      <c r="AV39" s="241">
        <v>268.5</v>
      </c>
      <c r="AW39" s="241">
        <v>273.39999999999998</v>
      </c>
      <c r="AX39" s="241">
        <v>269.89999999999998</v>
      </c>
      <c r="AY39" s="241">
        <v>272.89999999999998</v>
      </c>
      <c r="AZ39" s="241">
        <v>272</v>
      </c>
      <c r="BA39" s="241">
        <v>274.60000000000002</v>
      </c>
      <c r="BB39" s="241">
        <v>275.60000000000002</v>
      </c>
      <c r="BC39" s="241">
        <v>280.2</v>
      </c>
      <c r="BD39" s="241">
        <v>278.5</v>
      </c>
      <c r="BE39" s="241">
        <v>283.39999999999998</v>
      </c>
      <c r="BF39" s="241">
        <v>283.60000000000002</v>
      </c>
      <c r="BG39" s="241">
        <v>286.10000000000002</v>
      </c>
      <c r="BH39" s="241">
        <v>287.10000000000002</v>
      </c>
      <c r="BI39" s="241">
        <v>292.2</v>
      </c>
      <c r="BJ39" s="241">
        <v>292.5</v>
      </c>
      <c r="BK39" s="241">
        <v>296.60000000000002</v>
      </c>
      <c r="BL39" s="241">
        <v>296</v>
      </c>
      <c r="BM39" s="241">
        <v>301.7</v>
      </c>
      <c r="BN39" s="241">
        <v>301.7</v>
      </c>
      <c r="BO39" s="241">
        <v>304.7</v>
      </c>
      <c r="BP39" s="241">
        <v>304.7</v>
      </c>
      <c r="BQ39" s="241">
        <v>309.5</v>
      </c>
      <c r="BR39" s="241">
        <v>309.60000000000002</v>
      </c>
      <c r="BS39" s="241">
        <v>311.8</v>
      </c>
      <c r="BT39" s="241">
        <v>311</v>
      </c>
      <c r="BU39" s="241">
        <v>316.89999999999998</v>
      </c>
      <c r="BV39" s="241">
        <v>317.60000000000002</v>
      </c>
      <c r="BW39" s="250">
        <v>321</v>
      </c>
      <c r="BX39" s="241"/>
      <c r="BY39" s="253"/>
    </row>
    <row r="40" spans="2:77" ht="15.75" customHeight="1" x14ac:dyDescent="0.3">
      <c r="B40" s="116" t="s">
        <v>136</v>
      </c>
      <c r="C40" s="116" t="s">
        <v>48</v>
      </c>
      <c r="D40" s="241">
        <v>843.3</v>
      </c>
      <c r="E40" s="241">
        <v>835.9</v>
      </c>
      <c r="F40" s="241">
        <v>869.4</v>
      </c>
      <c r="G40" s="241">
        <v>836.6</v>
      </c>
      <c r="H40" s="241">
        <v>826.5</v>
      </c>
      <c r="I40" s="241">
        <v>824.8</v>
      </c>
      <c r="J40" s="241">
        <v>847.2</v>
      </c>
      <c r="K40" s="241">
        <v>809.1</v>
      </c>
      <c r="L40" s="241">
        <v>807.4</v>
      </c>
      <c r="M40" s="241">
        <v>815.6</v>
      </c>
      <c r="N40" s="241">
        <v>845.6</v>
      </c>
      <c r="O40" s="241">
        <v>815.4</v>
      </c>
      <c r="P40" s="241">
        <v>810.1</v>
      </c>
      <c r="Q40" s="241">
        <v>820.9</v>
      </c>
      <c r="R40" s="241">
        <v>848</v>
      </c>
      <c r="S40" s="241">
        <v>817.4</v>
      </c>
      <c r="T40" s="241">
        <v>816.2</v>
      </c>
      <c r="U40" s="241">
        <v>826.2</v>
      </c>
      <c r="V40" s="241">
        <v>853.3</v>
      </c>
      <c r="W40" s="241">
        <v>821.9</v>
      </c>
      <c r="X40" s="241">
        <v>819.7</v>
      </c>
      <c r="Y40" s="241">
        <v>833.4</v>
      </c>
      <c r="Z40" s="241">
        <v>859</v>
      </c>
      <c r="AA40" s="241">
        <v>829.1</v>
      </c>
      <c r="AB40" s="241">
        <v>824.9</v>
      </c>
      <c r="AC40" s="241">
        <v>836.3</v>
      </c>
      <c r="AD40" s="241">
        <v>871.5</v>
      </c>
      <c r="AE40" s="241">
        <v>846.1</v>
      </c>
      <c r="AF40" s="241">
        <v>848.2</v>
      </c>
      <c r="AG40" s="241">
        <v>859.1</v>
      </c>
      <c r="AH40" s="241">
        <v>893.4</v>
      </c>
      <c r="AI40" s="241">
        <v>873.3</v>
      </c>
      <c r="AJ40" s="241">
        <v>877</v>
      </c>
      <c r="AK40" s="241">
        <v>891.6</v>
      </c>
      <c r="AL40" s="241">
        <v>929.1</v>
      </c>
      <c r="AM40" s="241">
        <v>907.5</v>
      </c>
      <c r="AN40" s="241">
        <v>899.9</v>
      </c>
      <c r="AO40" s="241">
        <v>910.4</v>
      </c>
      <c r="AP40" s="241">
        <v>940.5</v>
      </c>
      <c r="AQ40" s="241">
        <v>914.8</v>
      </c>
      <c r="AR40" s="241">
        <v>906.9</v>
      </c>
      <c r="AS40" s="241">
        <v>913.3</v>
      </c>
      <c r="AT40" s="241">
        <v>941.4</v>
      </c>
      <c r="AU40" s="241">
        <v>917.5</v>
      </c>
      <c r="AV40" s="241">
        <v>913.4</v>
      </c>
      <c r="AW40" s="241">
        <v>918.4</v>
      </c>
      <c r="AX40" s="241">
        <v>942.9</v>
      </c>
      <c r="AY40" s="241">
        <v>913</v>
      </c>
      <c r="AZ40" s="241">
        <v>905</v>
      </c>
      <c r="BA40" s="241">
        <v>906</v>
      </c>
      <c r="BB40" s="241">
        <v>933.5</v>
      </c>
      <c r="BC40" s="241">
        <v>905.9</v>
      </c>
      <c r="BD40" s="241">
        <v>897.3</v>
      </c>
      <c r="BE40" s="241">
        <v>910.8</v>
      </c>
      <c r="BF40" s="241">
        <v>944.6</v>
      </c>
      <c r="BG40" s="241">
        <v>907.3</v>
      </c>
      <c r="BH40" s="241">
        <v>904.9</v>
      </c>
      <c r="BI40" s="241">
        <v>921.1</v>
      </c>
      <c r="BJ40" s="241">
        <v>951.5</v>
      </c>
      <c r="BK40" s="241">
        <v>919.7</v>
      </c>
      <c r="BL40" s="241">
        <v>914.4</v>
      </c>
      <c r="BM40" s="241">
        <v>930.3</v>
      </c>
      <c r="BN40" s="241">
        <v>955.1</v>
      </c>
      <c r="BO40" s="241">
        <v>921.1</v>
      </c>
      <c r="BP40" s="241">
        <v>917.8</v>
      </c>
      <c r="BQ40" s="241">
        <v>934.3</v>
      </c>
      <c r="BR40" s="241">
        <v>962.3</v>
      </c>
      <c r="BS40" s="241">
        <v>917.5</v>
      </c>
      <c r="BT40" s="241">
        <v>910.8</v>
      </c>
      <c r="BU40" s="241">
        <v>927.1</v>
      </c>
      <c r="BV40" s="241">
        <v>955</v>
      </c>
      <c r="BW40" s="250">
        <v>917</v>
      </c>
      <c r="BX40" s="241"/>
      <c r="BY40" s="253"/>
    </row>
    <row r="41" spans="2:77" ht="15.75" customHeight="1" x14ac:dyDescent="0.3">
      <c r="B41" s="116" t="s">
        <v>137</v>
      </c>
      <c r="C41" s="116" t="s">
        <v>220</v>
      </c>
      <c r="D41" s="241">
        <v>265.8</v>
      </c>
      <c r="E41" s="241">
        <v>265.39999999999998</v>
      </c>
      <c r="F41" s="241">
        <v>271.3</v>
      </c>
      <c r="G41" s="241">
        <v>265.2</v>
      </c>
      <c r="H41" s="241">
        <v>261.3</v>
      </c>
      <c r="I41" s="241">
        <v>259.5</v>
      </c>
      <c r="J41" s="241">
        <v>264.8</v>
      </c>
      <c r="K41" s="241">
        <v>257.2</v>
      </c>
      <c r="L41" s="241">
        <v>252.9</v>
      </c>
      <c r="M41" s="241">
        <v>253.6</v>
      </c>
      <c r="N41" s="241">
        <v>260.3</v>
      </c>
      <c r="O41" s="241">
        <v>254.3</v>
      </c>
      <c r="P41" s="241">
        <v>253.9</v>
      </c>
      <c r="Q41" s="241">
        <v>256.10000000000002</v>
      </c>
      <c r="R41" s="241">
        <v>262.39999999999998</v>
      </c>
      <c r="S41" s="241">
        <v>256.10000000000002</v>
      </c>
      <c r="T41" s="241">
        <v>254.3</v>
      </c>
      <c r="U41" s="241">
        <v>256</v>
      </c>
      <c r="V41" s="241">
        <v>262.5</v>
      </c>
      <c r="W41" s="241">
        <v>255.3</v>
      </c>
      <c r="X41" s="241">
        <v>256.39999999999998</v>
      </c>
      <c r="Y41" s="241">
        <v>258.8</v>
      </c>
      <c r="Z41" s="241">
        <v>265.60000000000002</v>
      </c>
      <c r="AA41" s="241">
        <v>259.10000000000002</v>
      </c>
      <c r="AB41" s="241">
        <v>260.7</v>
      </c>
      <c r="AC41" s="241">
        <v>262.89999999999998</v>
      </c>
      <c r="AD41" s="241">
        <v>270.7</v>
      </c>
      <c r="AE41" s="241">
        <v>264.8</v>
      </c>
      <c r="AF41" s="241">
        <v>266.39999999999998</v>
      </c>
      <c r="AG41" s="241">
        <v>269.89999999999998</v>
      </c>
      <c r="AH41" s="241">
        <v>276.2</v>
      </c>
      <c r="AI41" s="241">
        <v>269.8</v>
      </c>
      <c r="AJ41" s="241">
        <v>270.8</v>
      </c>
      <c r="AK41" s="241">
        <v>273.5</v>
      </c>
      <c r="AL41" s="241">
        <v>279.8</v>
      </c>
      <c r="AM41" s="241">
        <v>273.89999999999998</v>
      </c>
      <c r="AN41" s="241">
        <v>277.7</v>
      </c>
      <c r="AO41" s="241">
        <v>280.8</v>
      </c>
      <c r="AP41" s="241">
        <v>287.2</v>
      </c>
      <c r="AQ41" s="241">
        <v>281.2</v>
      </c>
      <c r="AR41" s="241">
        <v>284.60000000000002</v>
      </c>
      <c r="AS41" s="241">
        <v>286.7</v>
      </c>
      <c r="AT41" s="241">
        <v>294.3</v>
      </c>
      <c r="AU41" s="241">
        <v>287.5</v>
      </c>
      <c r="AV41" s="241">
        <v>289.10000000000002</v>
      </c>
      <c r="AW41" s="241">
        <v>291.39999999999998</v>
      </c>
      <c r="AX41" s="241">
        <v>299.39999999999998</v>
      </c>
      <c r="AY41" s="241">
        <v>292.39999999999998</v>
      </c>
      <c r="AZ41" s="241">
        <v>291.3</v>
      </c>
      <c r="BA41" s="241">
        <v>292.89999999999998</v>
      </c>
      <c r="BB41" s="241">
        <v>300.10000000000002</v>
      </c>
      <c r="BC41" s="241">
        <v>294.60000000000002</v>
      </c>
      <c r="BD41" s="241">
        <v>297.10000000000002</v>
      </c>
      <c r="BE41" s="241">
        <v>303</v>
      </c>
      <c r="BF41" s="241">
        <v>310.10000000000002</v>
      </c>
      <c r="BG41" s="241">
        <v>299.39999999999998</v>
      </c>
      <c r="BH41" s="241">
        <v>302.5</v>
      </c>
      <c r="BI41" s="241">
        <v>304.2</v>
      </c>
      <c r="BJ41" s="241">
        <v>309.5</v>
      </c>
      <c r="BK41" s="241">
        <v>301.39999999999998</v>
      </c>
      <c r="BL41" s="241">
        <v>302.39999999999998</v>
      </c>
      <c r="BM41" s="241">
        <v>306.60000000000002</v>
      </c>
      <c r="BN41" s="241">
        <v>313.5</v>
      </c>
      <c r="BO41" s="241">
        <v>306.10000000000002</v>
      </c>
      <c r="BP41" s="241">
        <v>306.3</v>
      </c>
      <c r="BQ41" s="241">
        <v>309.3</v>
      </c>
      <c r="BR41" s="241">
        <v>315.2</v>
      </c>
      <c r="BS41" s="241">
        <v>307.3</v>
      </c>
      <c r="BT41" s="241">
        <v>307.5</v>
      </c>
      <c r="BU41" s="241">
        <v>311.8</v>
      </c>
      <c r="BV41" s="241">
        <v>318.39999999999998</v>
      </c>
      <c r="BW41" s="250">
        <v>310</v>
      </c>
      <c r="BX41" s="241"/>
      <c r="BY41" s="253"/>
    </row>
    <row r="42" spans="2:77" ht="15.75" customHeight="1" x14ac:dyDescent="0.3">
      <c r="B42" s="116" t="s">
        <v>138</v>
      </c>
      <c r="C42" s="116" t="s">
        <v>49</v>
      </c>
      <c r="D42" s="241" t="s">
        <v>338</v>
      </c>
      <c r="E42" s="241" t="s">
        <v>338</v>
      </c>
      <c r="F42" s="241" t="s">
        <v>338</v>
      </c>
      <c r="G42" s="241" t="s">
        <v>338</v>
      </c>
      <c r="H42" s="241" t="s">
        <v>338</v>
      </c>
      <c r="I42" s="241" t="s">
        <v>338</v>
      </c>
      <c r="J42" s="241" t="s">
        <v>338</v>
      </c>
      <c r="K42" s="241" t="s">
        <v>338</v>
      </c>
      <c r="L42" s="241" t="s">
        <v>338</v>
      </c>
      <c r="M42" s="241" t="s">
        <v>338</v>
      </c>
      <c r="N42" s="241" t="s">
        <v>338</v>
      </c>
      <c r="O42" s="241" t="s">
        <v>338</v>
      </c>
      <c r="P42" s="241"/>
      <c r="Q42" s="241" t="s">
        <v>338</v>
      </c>
      <c r="R42" s="241" t="s">
        <v>338</v>
      </c>
      <c r="S42" s="241" t="s">
        <v>338</v>
      </c>
      <c r="T42" s="241" t="s">
        <v>338</v>
      </c>
      <c r="U42" s="241" t="s">
        <v>338</v>
      </c>
      <c r="V42" s="241" t="s">
        <v>338</v>
      </c>
      <c r="W42" s="241" t="s">
        <v>338</v>
      </c>
      <c r="X42" s="241" t="s">
        <v>338</v>
      </c>
      <c r="Y42" s="241" t="s">
        <v>338</v>
      </c>
      <c r="Z42" s="241" t="s">
        <v>338</v>
      </c>
      <c r="AA42" s="241" t="s">
        <v>338</v>
      </c>
      <c r="AB42" s="241" t="s">
        <v>338</v>
      </c>
      <c r="AC42" s="241" t="s">
        <v>338</v>
      </c>
      <c r="AD42" s="241" t="s">
        <v>338</v>
      </c>
      <c r="AE42" s="241" t="s">
        <v>338</v>
      </c>
      <c r="AF42" s="241" t="s">
        <v>338</v>
      </c>
      <c r="AG42" s="241" t="s">
        <v>338</v>
      </c>
      <c r="AH42" s="241" t="s">
        <v>338</v>
      </c>
      <c r="AI42" s="241" t="s">
        <v>338</v>
      </c>
      <c r="AJ42" s="241" t="s">
        <v>338</v>
      </c>
      <c r="AK42" s="241" t="s">
        <v>338</v>
      </c>
      <c r="AL42" s="241" t="s">
        <v>338</v>
      </c>
      <c r="AM42" s="241" t="s">
        <v>338</v>
      </c>
      <c r="AN42" s="241" t="s">
        <v>338</v>
      </c>
      <c r="AO42" s="241" t="s">
        <v>338</v>
      </c>
      <c r="AP42" s="241" t="s">
        <v>338</v>
      </c>
      <c r="AQ42" s="241" t="s">
        <v>338</v>
      </c>
      <c r="AR42" s="241" t="s">
        <v>338</v>
      </c>
      <c r="AS42" s="241" t="s">
        <v>338</v>
      </c>
      <c r="AT42" s="241" t="s">
        <v>338</v>
      </c>
      <c r="AU42" s="241" t="s">
        <v>338</v>
      </c>
      <c r="AV42" s="241" t="s">
        <v>338</v>
      </c>
      <c r="AW42" s="241" t="s">
        <v>338</v>
      </c>
      <c r="AX42" s="241" t="s">
        <v>338</v>
      </c>
      <c r="AY42" s="241" t="s">
        <v>338</v>
      </c>
      <c r="AZ42" s="241" t="s">
        <v>338</v>
      </c>
      <c r="BA42" s="241" t="s">
        <v>338</v>
      </c>
      <c r="BB42" s="241" t="s">
        <v>338</v>
      </c>
      <c r="BC42" s="241" t="s">
        <v>338</v>
      </c>
      <c r="BD42" s="241" t="s">
        <v>338</v>
      </c>
      <c r="BE42" s="241" t="s">
        <v>338</v>
      </c>
      <c r="BF42" s="241" t="s">
        <v>338</v>
      </c>
      <c r="BG42" s="241" t="s">
        <v>338</v>
      </c>
      <c r="BH42" s="241" t="s">
        <v>338</v>
      </c>
      <c r="BI42" s="241" t="s">
        <v>338</v>
      </c>
      <c r="BJ42" s="241"/>
      <c r="BK42" s="241" t="s">
        <v>338</v>
      </c>
      <c r="BL42" s="241" t="s">
        <v>338</v>
      </c>
      <c r="BM42" s="241" t="s">
        <v>338</v>
      </c>
      <c r="BN42" s="241" t="s">
        <v>338</v>
      </c>
      <c r="BO42" s="241" t="s">
        <v>338</v>
      </c>
      <c r="BP42" s="241" t="s">
        <v>338</v>
      </c>
      <c r="BQ42" s="241" t="s">
        <v>338</v>
      </c>
      <c r="BR42" s="241" t="s">
        <v>338</v>
      </c>
      <c r="BS42" s="241" t="s">
        <v>338</v>
      </c>
      <c r="BT42" s="241"/>
      <c r="BU42" s="241" t="s">
        <v>338</v>
      </c>
      <c r="BV42" s="241" t="s">
        <v>338</v>
      </c>
      <c r="BW42" s="241" t="s">
        <v>338</v>
      </c>
      <c r="BX42" s="241"/>
      <c r="BY42" s="253"/>
    </row>
    <row r="43" spans="2:77" ht="15.75" customHeight="1" x14ac:dyDescent="0.3">
      <c r="B43" s="117" t="s">
        <v>99</v>
      </c>
      <c r="C43" s="118" t="s">
        <v>30</v>
      </c>
      <c r="D43" s="251">
        <v>4532.8</v>
      </c>
      <c r="E43" s="251">
        <v>4634.1000000000004</v>
      </c>
      <c r="F43" s="251">
        <v>4716.3999999999996</v>
      </c>
      <c r="G43" s="251">
        <v>4561.3999999999996</v>
      </c>
      <c r="H43" s="251">
        <v>4475.3999999999996</v>
      </c>
      <c r="I43" s="251">
        <v>4534.2</v>
      </c>
      <c r="J43" s="251">
        <v>4595.1000000000004</v>
      </c>
      <c r="K43" s="251">
        <v>4465.8</v>
      </c>
      <c r="L43" s="251">
        <v>4431.1000000000004</v>
      </c>
      <c r="M43" s="251">
        <v>4542.2</v>
      </c>
      <c r="N43" s="251">
        <v>4668.2</v>
      </c>
      <c r="O43" s="251">
        <v>4549.8999999999996</v>
      </c>
      <c r="P43" s="251">
        <v>4556.8</v>
      </c>
      <c r="Q43" s="251">
        <v>4653.8999999999996</v>
      </c>
      <c r="R43" s="251">
        <v>4767.2</v>
      </c>
      <c r="S43" s="251">
        <v>4630.7</v>
      </c>
      <c r="T43" s="251">
        <v>4608.8999999999996</v>
      </c>
      <c r="U43" s="251">
        <v>4689.2</v>
      </c>
      <c r="V43" s="251">
        <v>4796.8</v>
      </c>
      <c r="W43" s="251">
        <v>4657.6000000000004</v>
      </c>
      <c r="X43" s="251">
        <v>4644.2</v>
      </c>
      <c r="Y43" s="251">
        <v>4734.6000000000004</v>
      </c>
      <c r="Z43" s="251">
        <v>4845.8</v>
      </c>
      <c r="AA43" s="251">
        <v>4719.7</v>
      </c>
      <c r="AB43" s="251">
        <v>4692.2</v>
      </c>
      <c r="AC43" s="251">
        <v>4797</v>
      </c>
      <c r="AD43" s="251">
        <v>4941.8999999999996</v>
      </c>
      <c r="AE43" s="251">
        <v>4790.5</v>
      </c>
      <c r="AF43" s="251">
        <v>4787</v>
      </c>
      <c r="AG43" s="251">
        <v>4855.3999999999996</v>
      </c>
      <c r="AH43" s="251">
        <v>4995.2</v>
      </c>
      <c r="AI43" s="251">
        <v>4872.8999999999996</v>
      </c>
      <c r="AJ43" s="251">
        <v>4877.8</v>
      </c>
      <c r="AK43" s="251">
        <v>4981.3</v>
      </c>
      <c r="AL43" s="251">
        <v>5071.5</v>
      </c>
      <c r="AM43" s="251">
        <v>4968.6000000000004</v>
      </c>
      <c r="AN43" s="251">
        <v>4993.3999999999996</v>
      </c>
      <c r="AO43" s="251">
        <v>5101.2</v>
      </c>
      <c r="AP43" s="251">
        <v>5213.6000000000004</v>
      </c>
      <c r="AQ43" s="251">
        <v>5093</v>
      </c>
      <c r="AR43" s="251">
        <v>5096.8999999999996</v>
      </c>
      <c r="AS43" s="251">
        <v>5192.3999999999996</v>
      </c>
      <c r="AT43" s="251">
        <v>5283.9</v>
      </c>
      <c r="AU43" s="251">
        <v>5171.8</v>
      </c>
      <c r="AV43" s="251">
        <v>5140.1000000000004</v>
      </c>
      <c r="AW43" s="251">
        <v>5222.1000000000004</v>
      </c>
      <c r="AX43" s="251">
        <v>5316.9</v>
      </c>
      <c r="AY43" s="251">
        <v>5199.3</v>
      </c>
      <c r="AZ43" s="251">
        <v>5130.2</v>
      </c>
      <c r="BA43" s="251">
        <v>5125.5</v>
      </c>
      <c r="BB43" s="251">
        <v>5222.3</v>
      </c>
      <c r="BC43" s="251">
        <v>5133.6000000000004</v>
      </c>
      <c r="BD43" s="251">
        <v>5044.7</v>
      </c>
      <c r="BE43" s="251">
        <v>5168.5</v>
      </c>
      <c r="BF43" s="251">
        <v>5374</v>
      </c>
      <c r="BG43" s="251">
        <v>5284.5</v>
      </c>
      <c r="BH43" s="251">
        <v>5242.3</v>
      </c>
      <c r="BI43" s="251">
        <v>5377.5</v>
      </c>
      <c r="BJ43" s="251">
        <v>5551</v>
      </c>
      <c r="BK43" s="251">
        <v>5430.4</v>
      </c>
      <c r="BL43" s="251">
        <v>5355.6</v>
      </c>
      <c r="BM43" s="251">
        <v>5455.2</v>
      </c>
      <c r="BN43" s="251">
        <v>5599.3</v>
      </c>
      <c r="BO43" s="251">
        <v>5448.8</v>
      </c>
      <c r="BP43" s="251">
        <v>5347.2</v>
      </c>
      <c r="BQ43" s="251">
        <v>5434.8</v>
      </c>
      <c r="BR43" s="251">
        <v>5568</v>
      </c>
      <c r="BS43" s="251">
        <v>5410</v>
      </c>
      <c r="BT43" s="251">
        <v>5320.8</v>
      </c>
      <c r="BU43" s="251">
        <v>5425.7</v>
      </c>
      <c r="BV43" s="251">
        <v>5564.5</v>
      </c>
      <c r="BW43" s="252">
        <v>5425.1</v>
      </c>
      <c r="BX43" s="241"/>
      <c r="BY43" s="253"/>
    </row>
    <row r="44" spans="2:77" ht="15.75" customHeight="1" x14ac:dyDescent="0.3">
      <c r="B44" s="119" t="s">
        <v>51</v>
      </c>
      <c r="C44" s="119" t="s">
        <v>51</v>
      </c>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53"/>
      <c r="BP44" s="222"/>
      <c r="BQ44" s="253"/>
      <c r="BR44" s="253"/>
      <c r="BS44" s="253"/>
      <c r="BT44" s="253"/>
      <c r="BU44" s="253"/>
      <c r="BV44" s="253"/>
      <c r="BW44" s="253"/>
      <c r="BX44" s="253"/>
      <c r="BY44" s="253"/>
    </row>
    <row r="45" spans="2:77" ht="15.75" customHeight="1" x14ac:dyDescent="0.3">
      <c r="B45" s="119" t="s">
        <v>51</v>
      </c>
      <c r="C45" s="119" t="s">
        <v>51</v>
      </c>
      <c r="D45" s="243"/>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54"/>
      <c r="AK45" s="254"/>
      <c r="AL45" s="254"/>
      <c r="AM45" s="253"/>
      <c r="AN45" s="253"/>
      <c r="AO45" s="254"/>
      <c r="AP45" s="253"/>
      <c r="AQ45" s="253"/>
      <c r="AR45" s="253"/>
      <c r="AS45" s="253"/>
      <c r="AT45" s="253"/>
      <c r="AU45" s="253"/>
      <c r="AV45" s="253"/>
      <c r="AW45" s="253"/>
      <c r="AX45" s="253"/>
      <c r="AY45" s="253"/>
      <c r="AZ45" s="255"/>
      <c r="BA45" s="255"/>
      <c r="BB45" s="255"/>
      <c r="BC45" s="255"/>
      <c r="BD45" s="255"/>
      <c r="BE45" s="255"/>
      <c r="BF45" s="255"/>
      <c r="BG45" s="255"/>
      <c r="BH45" s="253"/>
      <c r="BI45" s="253"/>
      <c r="BJ45" s="253"/>
      <c r="BK45" s="253"/>
      <c r="BL45" s="253"/>
      <c r="BM45" s="253"/>
      <c r="BN45" s="253"/>
      <c r="BO45" s="253"/>
      <c r="BP45" s="222"/>
      <c r="BQ45" s="253"/>
      <c r="BR45" s="253"/>
      <c r="BS45" s="253"/>
      <c r="BT45" s="253"/>
      <c r="BU45" s="253"/>
      <c r="BV45" s="253"/>
      <c r="BW45" s="253"/>
      <c r="BX45" s="253"/>
      <c r="BY45" s="253"/>
    </row>
    <row r="46" spans="2:77" ht="15.75" customHeight="1" x14ac:dyDescent="0.3">
      <c r="B46" s="112" t="s">
        <v>51</v>
      </c>
      <c r="C46" s="112" t="s">
        <v>51</v>
      </c>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53"/>
      <c r="AK46" s="253"/>
      <c r="AL46" s="253"/>
      <c r="AM46" s="253"/>
      <c r="AN46" s="253"/>
      <c r="AO46" s="253"/>
      <c r="AP46" s="253"/>
      <c r="AQ46" s="253"/>
      <c r="AR46" s="253"/>
      <c r="AS46" s="253"/>
      <c r="AT46" s="253"/>
      <c r="AU46" s="253"/>
      <c r="AV46" s="253"/>
      <c r="AW46" s="253"/>
      <c r="AX46" s="253"/>
      <c r="AY46" s="253"/>
      <c r="AZ46" s="255"/>
      <c r="BA46" s="255"/>
      <c r="BB46" s="255"/>
      <c r="BC46" s="255"/>
      <c r="BD46" s="255"/>
      <c r="BE46" s="255"/>
      <c r="BF46" s="255"/>
      <c r="BG46" s="255"/>
      <c r="BH46" s="253"/>
      <c r="BI46" s="253"/>
      <c r="BJ46" s="253"/>
      <c r="BK46" s="253"/>
      <c r="BL46" s="253"/>
      <c r="BM46" s="253"/>
      <c r="BN46" s="253"/>
      <c r="BO46" s="253"/>
      <c r="BP46" s="253"/>
      <c r="BQ46" s="253"/>
      <c r="BR46" s="253"/>
      <c r="BS46" s="253"/>
      <c r="BT46" s="253"/>
      <c r="BU46" s="253"/>
      <c r="BV46" s="253"/>
      <c r="BW46" s="253"/>
      <c r="BX46" s="253"/>
      <c r="BY46" s="253"/>
    </row>
    <row r="47" spans="2:77" ht="15.75" customHeight="1" x14ac:dyDescent="0.3">
      <c r="B47" s="112" t="s">
        <v>51</v>
      </c>
      <c r="C47" s="112" t="s">
        <v>51</v>
      </c>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53"/>
      <c r="AK47" s="253"/>
      <c r="AL47" s="253"/>
      <c r="AM47" s="253"/>
      <c r="AN47" s="253"/>
      <c r="AO47" s="253"/>
      <c r="AP47" s="253"/>
      <c r="AQ47" s="253"/>
      <c r="AR47" s="253"/>
      <c r="AS47" s="253"/>
      <c r="AT47" s="253"/>
      <c r="AU47" s="253"/>
      <c r="AV47" s="253"/>
      <c r="AW47" s="253"/>
      <c r="AX47" s="253"/>
      <c r="AY47" s="253"/>
      <c r="AZ47" s="255"/>
      <c r="BA47" s="255"/>
      <c r="BB47" s="255"/>
      <c r="BC47" s="255"/>
      <c r="BD47" s="255"/>
      <c r="BE47" s="255"/>
      <c r="BF47" s="255"/>
      <c r="BG47" s="255"/>
      <c r="BH47" s="253"/>
      <c r="BI47" s="253"/>
      <c r="BJ47" s="253"/>
      <c r="BK47" s="253"/>
      <c r="BL47" s="253"/>
      <c r="BM47" s="253"/>
      <c r="BN47" s="253"/>
      <c r="BO47" s="253"/>
      <c r="BP47" s="253"/>
      <c r="BQ47" s="177"/>
      <c r="BR47" s="177"/>
      <c r="BS47" s="177"/>
      <c r="BT47" s="177"/>
      <c r="BU47" s="253"/>
      <c r="BV47" s="253"/>
      <c r="BW47" s="253"/>
      <c r="BX47" s="253"/>
      <c r="BY47" s="253"/>
    </row>
    <row r="48" spans="2:77" ht="15.75" customHeight="1" x14ac:dyDescent="0.3">
      <c r="B48" s="120" t="s">
        <v>100</v>
      </c>
      <c r="C48" s="121" t="s">
        <v>173</v>
      </c>
      <c r="D48" s="256" t="str">
        <f t="shared" ref="D48:T48" si="0">D5</f>
        <v>2008K1</v>
      </c>
      <c r="E48" s="256" t="str">
        <f t="shared" si="0"/>
        <v>2008K2</v>
      </c>
      <c r="F48" s="256" t="str">
        <f t="shared" si="0"/>
        <v>2008K3</v>
      </c>
      <c r="G48" s="256" t="str">
        <f t="shared" si="0"/>
        <v>2008K4</v>
      </c>
      <c r="H48" s="256" t="str">
        <f t="shared" si="0"/>
        <v>2009K1</v>
      </c>
      <c r="I48" s="256" t="str">
        <f t="shared" si="0"/>
        <v>2009K2</v>
      </c>
      <c r="J48" s="256" t="str">
        <f t="shared" si="0"/>
        <v>2009K3</v>
      </c>
      <c r="K48" s="256" t="str">
        <f t="shared" si="0"/>
        <v>2009K4</v>
      </c>
      <c r="L48" s="256" t="str">
        <f t="shared" si="0"/>
        <v>2010K1</v>
      </c>
      <c r="M48" s="256" t="str">
        <f t="shared" si="0"/>
        <v>2010K2</v>
      </c>
      <c r="N48" s="256" t="str">
        <f t="shared" si="0"/>
        <v>2010K3</v>
      </c>
      <c r="O48" s="256" t="str">
        <f t="shared" si="0"/>
        <v>2010K4</v>
      </c>
      <c r="P48" s="256" t="str">
        <f t="shared" si="0"/>
        <v>2011K1</v>
      </c>
      <c r="Q48" s="256" t="str">
        <f t="shared" si="0"/>
        <v>2011K2</v>
      </c>
      <c r="R48" s="256" t="str">
        <f t="shared" si="0"/>
        <v>2011K3</v>
      </c>
      <c r="S48" s="256" t="str">
        <f t="shared" si="0"/>
        <v>2011K4</v>
      </c>
      <c r="T48" s="256" t="str">
        <f t="shared" si="0"/>
        <v>2012K1</v>
      </c>
      <c r="U48" s="256" t="str">
        <f t="shared" ref="U48:BW48" si="1">U5</f>
        <v>2012K2</v>
      </c>
      <c r="V48" s="256" t="str">
        <f t="shared" si="1"/>
        <v>2012K3</v>
      </c>
      <c r="W48" s="256" t="str">
        <f t="shared" si="1"/>
        <v>2012K4</v>
      </c>
      <c r="X48" s="256" t="str">
        <f t="shared" si="1"/>
        <v>2013K1</v>
      </c>
      <c r="Y48" s="256" t="str">
        <f t="shared" si="1"/>
        <v>2013K2</v>
      </c>
      <c r="Z48" s="256" t="str">
        <f t="shared" si="1"/>
        <v>2013K3</v>
      </c>
      <c r="AA48" s="256" t="str">
        <f t="shared" si="1"/>
        <v>2013K4</v>
      </c>
      <c r="AB48" s="256" t="str">
        <f t="shared" si="1"/>
        <v>2014K1</v>
      </c>
      <c r="AC48" s="256" t="str">
        <f t="shared" si="1"/>
        <v>2014K2</v>
      </c>
      <c r="AD48" s="256" t="str">
        <f t="shared" si="1"/>
        <v>2014K3</v>
      </c>
      <c r="AE48" s="256" t="str">
        <f t="shared" si="1"/>
        <v>2014K4</v>
      </c>
      <c r="AF48" s="256" t="str">
        <f t="shared" si="1"/>
        <v>2015K1</v>
      </c>
      <c r="AG48" s="256" t="str">
        <f t="shared" si="1"/>
        <v>2015K2</v>
      </c>
      <c r="AH48" s="256" t="str">
        <f t="shared" si="1"/>
        <v>2015K3</v>
      </c>
      <c r="AI48" s="256" t="str">
        <f t="shared" si="1"/>
        <v>2015K4</v>
      </c>
      <c r="AJ48" s="256" t="str">
        <f t="shared" si="1"/>
        <v>2016K1</v>
      </c>
      <c r="AK48" s="256" t="str">
        <f t="shared" si="1"/>
        <v>2016K2</v>
      </c>
      <c r="AL48" s="256" t="str">
        <f t="shared" si="1"/>
        <v>2016K3</v>
      </c>
      <c r="AM48" s="256" t="str">
        <f t="shared" si="1"/>
        <v>2016K4</v>
      </c>
      <c r="AN48" s="256" t="str">
        <f t="shared" si="1"/>
        <v>2017K1</v>
      </c>
      <c r="AO48" s="256" t="str">
        <f t="shared" si="1"/>
        <v>2017K2</v>
      </c>
      <c r="AP48" s="256" t="str">
        <f t="shared" si="1"/>
        <v>2017K3</v>
      </c>
      <c r="AQ48" s="256" t="str">
        <f t="shared" si="1"/>
        <v>2017K4</v>
      </c>
      <c r="AR48" s="256" t="str">
        <f t="shared" si="1"/>
        <v>2018K1</v>
      </c>
      <c r="AS48" s="256" t="str">
        <f t="shared" si="1"/>
        <v>2018K2</v>
      </c>
      <c r="AT48" s="256" t="str">
        <f t="shared" si="1"/>
        <v>2018K3</v>
      </c>
      <c r="AU48" s="256" t="str">
        <f t="shared" si="1"/>
        <v>2018K4</v>
      </c>
      <c r="AV48" s="256" t="str">
        <f t="shared" si="1"/>
        <v>2019K1</v>
      </c>
      <c r="AW48" s="256" t="str">
        <f t="shared" si="1"/>
        <v>2019K2</v>
      </c>
      <c r="AX48" s="256" t="str">
        <f t="shared" si="1"/>
        <v>2019K3</v>
      </c>
      <c r="AY48" s="256" t="str">
        <f t="shared" si="1"/>
        <v>2019K4</v>
      </c>
      <c r="AZ48" s="256" t="str">
        <f t="shared" si="1"/>
        <v>2020K1</v>
      </c>
      <c r="BA48" s="256" t="str">
        <f t="shared" si="1"/>
        <v>2020K2</v>
      </c>
      <c r="BB48" s="256" t="str">
        <f t="shared" si="1"/>
        <v>2020K3</v>
      </c>
      <c r="BC48" s="256" t="str">
        <f t="shared" si="1"/>
        <v>2020K4</v>
      </c>
      <c r="BD48" s="256" t="str">
        <f t="shared" si="1"/>
        <v>2021K1</v>
      </c>
      <c r="BE48" s="256" t="str">
        <f t="shared" si="1"/>
        <v>2021K2</v>
      </c>
      <c r="BF48" s="256" t="str">
        <f t="shared" si="1"/>
        <v>2021K3</v>
      </c>
      <c r="BG48" s="256" t="str">
        <f t="shared" si="1"/>
        <v>2021K4</v>
      </c>
      <c r="BH48" s="256" t="str">
        <f t="shared" si="1"/>
        <v>2022K1</v>
      </c>
      <c r="BI48" s="256" t="str">
        <f t="shared" si="1"/>
        <v>2022K2</v>
      </c>
      <c r="BJ48" s="256" t="str">
        <f t="shared" si="1"/>
        <v>2022K3</v>
      </c>
      <c r="BK48" s="256" t="str">
        <f t="shared" si="1"/>
        <v>2022K4</v>
      </c>
      <c r="BL48" s="256" t="str">
        <f t="shared" si="1"/>
        <v>2023K1</v>
      </c>
      <c r="BM48" s="256" t="str">
        <f t="shared" si="1"/>
        <v>2023K2</v>
      </c>
      <c r="BN48" s="256" t="str">
        <f t="shared" si="1"/>
        <v>2023K3</v>
      </c>
      <c r="BO48" s="256" t="str">
        <f t="shared" si="1"/>
        <v>2023K4</v>
      </c>
      <c r="BP48" s="256" t="str">
        <f t="shared" si="1"/>
        <v>2024K1</v>
      </c>
      <c r="BQ48" s="256" t="str">
        <f t="shared" si="1"/>
        <v>2024K2</v>
      </c>
      <c r="BR48" s="256" t="str">
        <f t="shared" si="1"/>
        <v>2024K3</v>
      </c>
      <c r="BS48" s="256" t="str">
        <f t="shared" si="1"/>
        <v>2024K4</v>
      </c>
      <c r="BT48" s="256" t="str">
        <f t="shared" si="1"/>
        <v>2025K1</v>
      </c>
      <c r="BU48" s="256" t="str">
        <f t="shared" si="1"/>
        <v>2025K2</v>
      </c>
      <c r="BV48" s="256" t="str">
        <f t="shared" si="1"/>
        <v>2025K3</v>
      </c>
      <c r="BW48" s="249" t="str">
        <f t="shared" si="1"/>
        <v>2025K4</v>
      </c>
      <c r="BX48" s="253"/>
      <c r="BY48" s="253"/>
    </row>
    <row r="49" spans="2:77" ht="15.75" customHeight="1" x14ac:dyDescent="0.3">
      <c r="B49" s="110" t="s">
        <v>91</v>
      </c>
      <c r="C49" s="111" t="s">
        <v>22</v>
      </c>
      <c r="D49" s="152">
        <v>103.8</v>
      </c>
      <c r="E49" s="152">
        <v>109.5</v>
      </c>
      <c r="F49" s="152">
        <v>111.4</v>
      </c>
      <c r="G49" s="152">
        <v>124.5</v>
      </c>
      <c r="H49" s="152">
        <v>103.1</v>
      </c>
      <c r="I49" s="152">
        <v>111.8</v>
      </c>
      <c r="J49" s="152">
        <v>113.7</v>
      </c>
      <c r="K49" s="152">
        <v>121.3</v>
      </c>
      <c r="L49" s="152">
        <v>106.4</v>
      </c>
      <c r="M49" s="152">
        <v>116.7</v>
      </c>
      <c r="N49" s="152">
        <v>118.5</v>
      </c>
      <c r="O49" s="152">
        <v>125.3</v>
      </c>
      <c r="P49" s="152">
        <v>118.5</v>
      </c>
      <c r="Q49" s="152">
        <v>125.8</v>
      </c>
      <c r="R49" s="152">
        <v>129.6</v>
      </c>
      <c r="S49" s="152">
        <v>137.19999999999999</v>
      </c>
      <c r="T49" s="152">
        <v>126.2</v>
      </c>
      <c r="U49" s="152">
        <v>128.1</v>
      </c>
      <c r="V49" s="152">
        <v>130.80000000000001</v>
      </c>
      <c r="W49" s="152">
        <v>141.69999999999999</v>
      </c>
      <c r="X49" s="152">
        <v>125.9</v>
      </c>
      <c r="Y49" s="152">
        <v>134.19999999999999</v>
      </c>
      <c r="Z49" s="152">
        <v>129.69999999999999</v>
      </c>
      <c r="AA49" s="152">
        <v>140.80000000000001</v>
      </c>
      <c r="AB49" s="152">
        <v>122.8</v>
      </c>
      <c r="AC49" s="152">
        <v>133.4</v>
      </c>
      <c r="AD49" s="152">
        <v>140.1</v>
      </c>
      <c r="AE49" s="152">
        <v>137.30000000000001</v>
      </c>
      <c r="AF49" s="152">
        <v>132.80000000000001</v>
      </c>
      <c r="AG49" s="152">
        <v>135.69999999999999</v>
      </c>
      <c r="AH49" s="152">
        <v>135.6</v>
      </c>
      <c r="AI49" s="152">
        <v>125.4</v>
      </c>
      <c r="AJ49" s="152">
        <v>124.2</v>
      </c>
      <c r="AK49" s="152">
        <v>132.9</v>
      </c>
      <c r="AL49" s="152">
        <v>128.1</v>
      </c>
      <c r="AM49" s="152">
        <v>129.6</v>
      </c>
      <c r="AN49" s="152">
        <v>125.6</v>
      </c>
      <c r="AO49" s="152">
        <v>133.6</v>
      </c>
      <c r="AP49" s="152">
        <v>135</v>
      </c>
      <c r="AQ49" s="152">
        <v>131.5</v>
      </c>
      <c r="AR49" s="152">
        <v>128.80000000000001</v>
      </c>
      <c r="AS49" s="152">
        <v>125.9</v>
      </c>
      <c r="AT49" s="152">
        <v>134.19999999999999</v>
      </c>
      <c r="AU49" s="152">
        <v>134.19999999999999</v>
      </c>
      <c r="AV49" s="152">
        <v>128.9</v>
      </c>
      <c r="AW49" s="152">
        <v>132.19999999999999</v>
      </c>
      <c r="AX49" s="152">
        <v>134.5</v>
      </c>
      <c r="AY49" s="152">
        <v>141.69999999999999</v>
      </c>
      <c r="AZ49" s="152">
        <v>129</v>
      </c>
      <c r="BA49" s="152">
        <v>137</v>
      </c>
      <c r="BB49" s="152">
        <v>144.4</v>
      </c>
      <c r="BC49" s="152">
        <v>139.69999999999999</v>
      </c>
      <c r="BD49" s="152">
        <v>131.6</v>
      </c>
      <c r="BE49" s="152">
        <v>137.30000000000001</v>
      </c>
      <c r="BF49" s="152">
        <v>144.5</v>
      </c>
      <c r="BG49" s="152">
        <v>139</v>
      </c>
      <c r="BH49" s="152">
        <v>132.30000000000001</v>
      </c>
      <c r="BI49" s="152">
        <v>137.5</v>
      </c>
      <c r="BJ49" s="152">
        <v>144.30000000000001</v>
      </c>
      <c r="BK49" s="152">
        <v>139.4</v>
      </c>
      <c r="BL49" s="152">
        <v>132.9</v>
      </c>
      <c r="BM49" s="152">
        <v>137.80000000000001</v>
      </c>
      <c r="BN49" s="152">
        <v>144.30000000000001</v>
      </c>
      <c r="BO49" s="152">
        <v>139.19999999999999</v>
      </c>
      <c r="BP49" s="152">
        <v>123.1</v>
      </c>
      <c r="BQ49" s="152">
        <v>127.7</v>
      </c>
      <c r="BR49" s="152">
        <v>134.5</v>
      </c>
      <c r="BS49" s="152">
        <v>129.9</v>
      </c>
      <c r="BT49" s="152">
        <v>125.1</v>
      </c>
      <c r="BU49" s="152">
        <v>130.5</v>
      </c>
      <c r="BV49" s="152">
        <v>137</v>
      </c>
      <c r="BW49" s="153">
        <v>131.6</v>
      </c>
      <c r="BX49" s="253"/>
      <c r="BY49" s="253"/>
    </row>
    <row r="50" spans="2:77" ht="15.75" customHeight="1" x14ac:dyDescent="0.3">
      <c r="B50" s="110" t="s">
        <v>92</v>
      </c>
      <c r="C50" s="111" t="s">
        <v>23</v>
      </c>
      <c r="D50" s="152">
        <v>9.1</v>
      </c>
      <c r="E50" s="152">
        <v>8.1999999999999993</v>
      </c>
      <c r="F50" s="152">
        <v>9.8000000000000007</v>
      </c>
      <c r="G50" s="152">
        <v>9.6999999999999993</v>
      </c>
      <c r="H50" s="152">
        <v>9.1</v>
      </c>
      <c r="I50" s="152">
        <v>7.1</v>
      </c>
      <c r="J50" s="152">
        <v>8.5</v>
      </c>
      <c r="K50" s="152">
        <v>8.9</v>
      </c>
      <c r="L50" s="152">
        <v>9.1</v>
      </c>
      <c r="M50" s="152">
        <v>8</v>
      </c>
      <c r="N50" s="152">
        <v>9</v>
      </c>
      <c r="O50" s="152">
        <v>9.1</v>
      </c>
      <c r="P50" s="152">
        <v>9.5</v>
      </c>
      <c r="Q50" s="152">
        <v>9</v>
      </c>
      <c r="R50" s="152">
        <v>9.6999999999999993</v>
      </c>
      <c r="S50" s="152">
        <v>9.1</v>
      </c>
      <c r="T50" s="152">
        <v>9.1999999999999993</v>
      </c>
      <c r="U50" s="152">
        <v>9.6</v>
      </c>
      <c r="V50" s="152">
        <v>10.3</v>
      </c>
      <c r="W50" s="152">
        <v>9.4</v>
      </c>
      <c r="X50" s="152">
        <v>9.9</v>
      </c>
      <c r="Y50" s="152">
        <v>9.4</v>
      </c>
      <c r="Z50" s="152">
        <v>10.6</v>
      </c>
      <c r="AA50" s="152">
        <v>9.6</v>
      </c>
      <c r="AB50" s="152">
        <v>10.3</v>
      </c>
      <c r="AC50" s="152">
        <v>9.6999999999999993</v>
      </c>
      <c r="AD50" s="152">
        <v>10.7</v>
      </c>
      <c r="AE50" s="152">
        <v>9.4</v>
      </c>
      <c r="AF50" s="152">
        <v>9.8000000000000007</v>
      </c>
      <c r="AG50" s="152">
        <v>8.8000000000000007</v>
      </c>
      <c r="AH50" s="152">
        <v>9.6999999999999993</v>
      </c>
      <c r="AI50" s="152">
        <v>8.8000000000000007</v>
      </c>
      <c r="AJ50" s="152">
        <v>9.3000000000000007</v>
      </c>
      <c r="AK50" s="152">
        <v>9</v>
      </c>
      <c r="AL50" s="152">
        <v>9.6</v>
      </c>
      <c r="AM50" s="152">
        <v>8.9</v>
      </c>
      <c r="AN50" s="152">
        <v>9.1</v>
      </c>
      <c r="AO50" s="152">
        <v>9</v>
      </c>
      <c r="AP50" s="152">
        <v>9.6999999999999993</v>
      </c>
      <c r="AQ50" s="152">
        <v>9.1</v>
      </c>
      <c r="AR50" s="152">
        <v>9.5</v>
      </c>
      <c r="AS50" s="152">
        <v>9.6999999999999993</v>
      </c>
      <c r="AT50" s="152">
        <v>10.199999999999999</v>
      </c>
      <c r="AU50" s="152">
        <v>9.1</v>
      </c>
      <c r="AV50" s="152">
        <v>9.1999999999999993</v>
      </c>
      <c r="AW50" s="152">
        <v>9.6999999999999993</v>
      </c>
      <c r="AX50" s="152">
        <v>10.3</v>
      </c>
      <c r="AY50" s="152">
        <v>9.6</v>
      </c>
      <c r="AZ50" s="152">
        <v>9.5</v>
      </c>
      <c r="BA50" s="152">
        <v>9.9</v>
      </c>
      <c r="BB50" s="152">
        <v>10.6</v>
      </c>
      <c r="BC50" s="152">
        <v>9.9</v>
      </c>
      <c r="BD50" s="152">
        <v>10</v>
      </c>
      <c r="BE50" s="152">
        <v>10.4</v>
      </c>
      <c r="BF50" s="152">
        <v>11.2</v>
      </c>
      <c r="BG50" s="152">
        <v>10.4</v>
      </c>
      <c r="BH50" s="152">
        <v>10.199999999999999</v>
      </c>
      <c r="BI50" s="152">
        <v>10.7</v>
      </c>
      <c r="BJ50" s="152">
        <v>11.4</v>
      </c>
      <c r="BK50" s="152">
        <v>10.5</v>
      </c>
      <c r="BL50" s="152">
        <v>10.3</v>
      </c>
      <c r="BM50" s="152">
        <v>10.7</v>
      </c>
      <c r="BN50" s="152">
        <v>11.3</v>
      </c>
      <c r="BO50" s="152">
        <v>10.5</v>
      </c>
      <c r="BP50" s="152">
        <v>10.5</v>
      </c>
      <c r="BQ50" s="152">
        <v>11</v>
      </c>
      <c r="BR50" s="152">
        <v>11.7</v>
      </c>
      <c r="BS50" s="152">
        <v>10.8</v>
      </c>
      <c r="BT50" s="152">
        <v>10.7</v>
      </c>
      <c r="BU50" s="152">
        <v>11.2</v>
      </c>
      <c r="BV50" s="152">
        <v>11.9</v>
      </c>
      <c r="BW50" s="153">
        <v>11</v>
      </c>
      <c r="BX50" s="253"/>
      <c r="BY50" s="253"/>
    </row>
    <row r="51" spans="2:77" ht="15.75" customHeight="1" x14ac:dyDescent="0.3">
      <c r="B51" s="110" t="s">
        <v>93</v>
      </c>
      <c r="C51" s="111" t="s">
        <v>0</v>
      </c>
      <c r="D51" s="152">
        <v>642.4</v>
      </c>
      <c r="E51" s="152">
        <v>649.1</v>
      </c>
      <c r="F51" s="152">
        <v>667</v>
      </c>
      <c r="G51" s="152">
        <v>629.70000000000005</v>
      </c>
      <c r="H51" s="152">
        <v>600.20000000000005</v>
      </c>
      <c r="I51" s="152">
        <v>582.50000000000011</v>
      </c>
      <c r="J51" s="152">
        <v>586.6</v>
      </c>
      <c r="K51" s="152">
        <v>573.4</v>
      </c>
      <c r="L51" s="152">
        <v>560.5</v>
      </c>
      <c r="M51" s="152">
        <v>564.70000000000005</v>
      </c>
      <c r="N51" s="152">
        <v>590.9</v>
      </c>
      <c r="O51" s="152">
        <v>581.4</v>
      </c>
      <c r="P51" s="152">
        <v>575.19999999999993</v>
      </c>
      <c r="Q51" s="152">
        <v>577.99999999999989</v>
      </c>
      <c r="R51" s="152">
        <v>600.79999999999995</v>
      </c>
      <c r="S51" s="152">
        <v>576</v>
      </c>
      <c r="T51" s="152">
        <v>568.20000000000005</v>
      </c>
      <c r="U51" s="152">
        <v>566.10000000000014</v>
      </c>
      <c r="V51" s="152">
        <v>587.79999999999995</v>
      </c>
      <c r="W51" s="152">
        <v>562.40000000000009</v>
      </c>
      <c r="X51" s="152">
        <v>558.90000000000009</v>
      </c>
      <c r="Y51" s="152">
        <v>550.09999999999991</v>
      </c>
      <c r="Z51" s="152">
        <v>572</v>
      </c>
      <c r="AA51" s="152">
        <v>553.79999999999995</v>
      </c>
      <c r="AB51" s="152">
        <v>546.59999999999991</v>
      </c>
      <c r="AC51" s="152">
        <v>545.20000000000005</v>
      </c>
      <c r="AD51" s="152">
        <v>567.4</v>
      </c>
      <c r="AE51" s="152">
        <v>548.59999999999991</v>
      </c>
      <c r="AF51" s="152">
        <v>541.6</v>
      </c>
      <c r="AG51" s="152">
        <v>538.4</v>
      </c>
      <c r="AH51" s="152">
        <v>549.30000000000007</v>
      </c>
      <c r="AI51" s="152">
        <v>539.1</v>
      </c>
      <c r="AJ51" s="152">
        <v>530.5</v>
      </c>
      <c r="AK51" s="152">
        <v>533.6</v>
      </c>
      <c r="AL51" s="152">
        <v>537.4</v>
      </c>
      <c r="AM51" s="152">
        <v>530.29999999999995</v>
      </c>
      <c r="AN51" s="152">
        <v>540</v>
      </c>
      <c r="AO51" s="152">
        <v>543</v>
      </c>
      <c r="AP51" s="152">
        <v>557.4</v>
      </c>
      <c r="AQ51" s="152">
        <v>542.6</v>
      </c>
      <c r="AR51" s="152">
        <v>554.5</v>
      </c>
      <c r="AS51" s="152">
        <v>562</v>
      </c>
      <c r="AT51" s="152">
        <v>570.1</v>
      </c>
      <c r="AU51" s="152">
        <v>548.70000000000005</v>
      </c>
      <c r="AV51" s="152">
        <v>551.9</v>
      </c>
      <c r="AW51" s="152">
        <v>554.9</v>
      </c>
      <c r="AX51" s="152">
        <v>571.19999999999993</v>
      </c>
      <c r="AY51" s="152">
        <v>547.80000000000007</v>
      </c>
      <c r="AZ51" s="152">
        <v>545.5</v>
      </c>
      <c r="BA51" s="152">
        <v>546.09999999999991</v>
      </c>
      <c r="BB51" s="152">
        <v>554.19999999999993</v>
      </c>
      <c r="BC51" s="152">
        <v>539.6</v>
      </c>
      <c r="BD51" s="152">
        <v>538.70000000000005</v>
      </c>
      <c r="BE51" s="152">
        <v>548.20000000000005</v>
      </c>
      <c r="BF51" s="152">
        <v>566.70000000000005</v>
      </c>
      <c r="BG51" s="152">
        <v>552</v>
      </c>
      <c r="BH51" s="152">
        <v>554.70000000000005</v>
      </c>
      <c r="BI51" s="152">
        <v>565.79999999999995</v>
      </c>
      <c r="BJ51" s="152">
        <v>584.29999999999995</v>
      </c>
      <c r="BK51" s="152">
        <v>566.90000000000009</v>
      </c>
      <c r="BL51" s="152">
        <v>565.6</v>
      </c>
      <c r="BM51" s="152">
        <v>572.5</v>
      </c>
      <c r="BN51" s="152">
        <v>589</v>
      </c>
      <c r="BO51" s="152">
        <v>569.5</v>
      </c>
      <c r="BP51" s="152">
        <v>565.6</v>
      </c>
      <c r="BQ51" s="152">
        <v>572.5</v>
      </c>
      <c r="BR51" s="152">
        <v>587.29999999999995</v>
      </c>
      <c r="BS51" s="152">
        <v>568.1</v>
      </c>
      <c r="BT51" s="152">
        <v>562</v>
      </c>
      <c r="BU51" s="152">
        <v>569.80000000000007</v>
      </c>
      <c r="BV51" s="152">
        <v>579.20000000000005</v>
      </c>
      <c r="BW51" s="153">
        <v>559.69999999999993</v>
      </c>
      <c r="BX51" s="253"/>
      <c r="BY51" s="253"/>
    </row>
    <row r="52" spans="2:77" ht="15.75" customHeight="1" x14ac:dyDescent="0.3">
      <c r="B52" s="110" t="s">
        <v>94</v>
      </c>
      <c r="C52" s="111" t="s">
        <v>28</v>
      </c>
      <c r="D52" s="152">
        <v>49</v>
      </c>
      <c r="E52" s="152">
        <v>51.1</v>
      </c>
      <c r="F52" s="152">
        <v>49.1</v>
      </c>
      <c r="G52" s="152">
        <v>47.2</v>
      </c>
      <c r="H52" s="152">
        <v>50.2</v>
      </c>
      <c r="I52" s="152">
        <v>53.5</v>
      </c>
      <c r="J52" s="152">
        <v>50.1</v>
      </c>
      <c r="K52" s="152">
        <v>47.1</v>
      </c>
      <c r="L52" s="152">
        <v>50.4</v>
      </c>
      <c r="M52" s="152">
        <v>52.4</v>
      </c>
      <c r="N52" s="152">
        <v>49.5</v>
      </c>
      <c r="O52" s="152">
        <v>47.1</v>
      </c>
      <c r="P52" s="152">
        <v>51.8</v>
      </c>
      <c r="Q52" s="152">
        <v>52.8</v>
      </c>
      <c r="R52" s="152">
        <v>50.4</v>
      </c>
      <c r="S52" s="152">
        <v>47.7</v>
      </c>
      <c r="T52" s="152">
        <v>52.4</v>
      </c>
      <c r="U52" s="152">
        <v>52.7</v>
      </c>
      <c r="V52" s="152">
        <v>51.7</v>
      </c>
      <c r="W52" s="152">
        <v>48.8</v>
      </c>
      <c r="X52" s="152">
        <v>53.6</v>
      </c>
      <c r="Y52" s="152">
        <v>54.4</v>
      </c>
      <c r="Z52" s="152">
        <v>53.1</v>
      </c>
      <c r="AA52" s="152">
        <v>49.7</v>
      </c>
      <c r="AB52" s="152">
        <v>54.2</v>
      </c>
      <c r="AC52" s="152">
        <v>54.5</v>
      </c>
      <c r="AD52" s="152">
        <v>53.8</v>
      </c>
      <c r="AE52" s="152">
        <v>51.1</v>
      </c>
      <c r="AF52" s="152">
        <v>54.1</v>
      </c>
      <c r="AG52" s="152">
        <v>53.7</v>
      </c>
      <c r="AH52" s="152">
        <v>54.7</v>
      </c>
      <c r="AI52" s="152">
        <v>52.4</v>
      </c>
      <c r="AJ52" s="152">
        <v>53.4</v>
      </c>
      <c r="AK52" s="152">
        <v>54.2</v>
      </c>
      <c r="AL52" s="152">
        <v>54.2</v>
      </c>
      <c r="AM52" s="152">
        <v>53.8</v>
      </c>
      <c r="AN52" s="152">
        <v>55.4</v>
      </c>
      <c r="AO52" s="152">
        <v>54.4</v>
      </c>
      <c r="AP52" s="152">
        <v>55.6</v>
      </c>
      <c r="AQ52" s="152">
        <v>54.7</v>
      </c>
      <c r="AR52" s="152">
        <v>56.3</v>
      </c>
      <c r="AS52" s="152">
        <v>55.7</v>
      </c>
      <c r="AT52" s="152">
        <v>56.5</v>
      </c>
      <c r="AU52" s="152">
        <v>55.1</v>
      </c>
      <c r="AV52" s="152">
        <v>56.4</v>
      </c>
      <c r="AW52" s="152">
        <v>56.2</v>
      </c>
      <c r="AX52" s="152">
        <v>57.8</v>
      </c>
      <c r="AY52" s="152">
        <v>57.1</v>
      </c>
      <c r="AZ52" s="152">
        <v>57.7</v>
      </c>
      <c r="BA52" s="152">
        <v>58.3</v>
      </c>
      <c r="BB52" s="152">
        <v>60.2</v>
      </c>
      <c r="BC52" s="152">
        <v>58.6</v>
      </c>
      <c r="BD52" s="152">
        <v>58.5</v>
      </c>
      <c r="BE52" s="152">
        <v>59.4</v>
      </c>
      <c r="BF52" s="152">
        <v>61.4</v>
      </c>
      <c r="BG52" s="152">
        <v>59.8</v>
      </c>
      <c r="BH52" s="152">
        <v>59.4</v>
      </c>
      <c r="BI52" s="152">
        <v>59.8</v>
      </c>
      <c r="BJ52" s="152">
        <v>61.5</v>
      </c>
      <c r="BK52" s="152">
        <v>60.3</v>
      </c>
      <c r="BL52" s="152">
        <v>60.8</v>
      </c>
      <c r="BM52" s="152">
        <v>62</v>
      </c>
      <c r="BN52" s="152">
        <v>64.5</v>
      </c>
      <c r="BO52" s="152">
        <v>63.6</v>
      </c>
      <c r="BP52" s="152">
        <v>64.099999999999994</v>
      </c>
      <c r="BQ52" s="152">
        <v>65.2</v>
      </c>
      <c r="BR52" s="152">
        <v>67.400000000000006</v>
      </c>
      <c r="BS52" s="152">
        <v>66.400000000000006</v>
      </c>
      <c r="BT52" s="152">
        <v>66</v>
      </c>
      <c r="BU52" s="152">
        <v>67.2</v>
      </c>
      <c r="BV52" s="152">
        <v>69.3</v>
      </c>
      <c r="BW52" s="153">
        <v>67.8</v>
      </c>
      <c r="BX52" s="253"/>
      <c r="BY52" s="253"/>
    </row>
    <row r="53" spans="2:77" ht="15.75" customHeight="1" x14ac:dyDescent="0.3">
      <c r="B53" s="110" t="s">
        <v>95</v>
      </c>
      <c r="C53" s="111" t="s">
        <v>24</v>
      </c>
      <c r="D53" s="152">
        <v>301.3</v>
      </c>
      <c r="E53" s="152">
        <v>296.10000000000002</v>
      </c>
      <c r="F53" s="152">
        <v>291.2</v>
      </c>
      <c r="G53" s="152">
        <v>283</v>
      </c>
      <c r="H53" s="152">
        <v>304</v>
      </c>
      <c r="I53" s="152">
        <v>297.39999999999998</v>
      </c>
      <c r="J53" s="152">
        <v>288.60000000000002</v>
      </c>
      <c r="K53" s="152">
        <v>282.39999999999998</v>
      </c>
      <c r="L53" s="152">
        <v>308.60000000000002</v>
      </c>
      <c r="M53" s="152">
        <v>299</v>
      </c>
      <c r="N53" s="152">
        <v>294.7</v>
      </c>
      <c r="O53" s="152">
        <v>289.39999999999998</v>
      </c>
      <c r="P53" s="152">
        <v>327.5</v>
      </c>
      <c r="Q53" s="152">
        <v>307.3</v>
      </c>
      <c r="R53" s="152">
        <v>305.5</v>
      </c>
      <c r="S53" s="152">
        <v>307.7</v>
      </c>
      <c r="T53" s="152">
        <v>327.3</v>
      </c>
      <c r="U53" s="152">
        <v>321.7</v>
      </c>
      <c r="V53" s="152">
        <v>315.8</v>
      </c>
      <c r="W53" s="152">
        <v>302.39999999999998</v>
      </c>
      <c r="X53" s="152">
        <v>310.8</v>
      </c>
      <c r="Y53" s="152">
        <v>323.8</v>
      </c>
      <c r="Z53" s="152">
        <v>322.3</v>
      </c>
      <c r="AA53" s="152">
        <v>318</v>
      </c>
      <c r="AB53" s="152">
        <v>317.60000000000002</v>
      </c>
      <c r="AC53" s="152">
        <v>329.2</v>
      </c>
      <c r="AD53" s="152">
        <v>326.5</v>
      </c>
      <c r="AE53" s="152">
        <v>325.10000000000002</v>
      </c>
      <c r="AF53" s="152">
        <v>326.7</v>
      </c>
      <c r="AG53" s="152">
        <v>333.9</v>
      </c>
      <c r="AH53" s="152">
        <v>332.8</v>
      </c>
      <c r="AI53" s="152">
        <v>337.8</v>
      </c>
      <c r="AJ53" s="152">
        <v>327.39999999999998</v>
      </c>
      <c r="AK53" s="152">
        <v>340.4</v>
      </c>
      <c r="AL53" s="152">
        <v>341.6</v>
      </c>
      <c r="AM53" s="152">
        <v>343.3</v>
      </c>
      <c r="AN53" s="152">
        <v>353.7</v>
      </c>
      <c r="AO53" s="152">
        <v>362.1</v>
      </c>
      <c r="AP53" s="152">
        <v>371</v>
      </c>
      <c r="AQ53" s="152">
        <v>364.8</v>
      </c>
      <c r="AR53" s="152">
        <v>363.6</v>
      </c>
      <c r="AS53" s="152">
        <v>378.3</v>
      </c>
      <c r="AT53" s="152">
        <v>380.5</v>
      </c>
      <c r="AU53" s="152">
        <v>378.7</v>
      </c>
      <c r="AV53" s="152">
        <v>366.9</v>
      </c>
      <c r="AW53" s="152">
        <v>378.3</v>
      </c>
      <c r="AX53" s="152">
        <v>380.2</v>
      </c>
      <c r="AY53" s="152">
        <v>378.3</v>
      </c>
      <c r="AZ53" s="152">
        <v>365.8</v>
      </c>
      <c r="BA53" s="152">
        <v>373.5</v>
      </c>
      <c r="BB53" s="152">
        <v>379</v>
      </c>
      <c r="BC53" s="152">
        <v>376.4</v>
      </c>
      <c r="BD53" s="152">
        <v>367.9</v>
      </c>
      <c r="BE53" s="152">
        <v>377.4</v>
      </c>
      <c r="BF53" s="152">
        <v>389.1</v>
      </c>
      <c r="BG53" s="152">
        <v>389.9</v>
      </c>
      <c r="BH53" s="152">
        <v>382.6</v>
      </c>
      <c r="BI53" s="152">
        <v>391.5</v>
      </c>
      <c r="BJ53" s="152">
        <v>402</v>
      </c>
      <c r="BK53" s="152">
        <v>402</v>
      </c>
      <c r="BL53" s="152">
        <v>393.1</v>
      </c>
      <c r="BM53" s="152">
        <v>395</v>
      </c>
      <c r="BN53" s="152">
        <v>399.4</v>
      </c>
      <c r="BO53" s="152">
        <v>392.3</v>
      </c>
      <c r="BP53" s="152">
        <v>376.8</v>
      </c>
      <c r="BQ53" s="152">
        <v>376.7</v>
      </c>
      <c r="BR53" s="152">
        <v>381.2</v>
      </c>
      <c r="BS53" s="152">
        <v>376.7</v>
      </c>
      <c r="BT53" s="152">
        <v>365.8</v>
      </c>
      <c r="BU53" s="152">
        <v>369.2</v>
      </c>
      <c r="BV53" s="152">
        <v>376.2</v>
      </c>
      <c r="BW53" s="153">
        <v>375.5</v>
      </c>
      <c r="BX53" s="253"/>
      <c r="BY53" s="253"/>
    </row>
    <row r="54" spans="2:77" ht="15.75" customHeight="1" x14ac:dyDescent="0.3">
      <c r="B54" s="110" t="s">
        <v>96</v>
      </c>
      <c r="C54" s="111" t="s">
        <v>310</v>
      </c>
      <c r="D54" s="152">
        <v>224.4</v>
      </c>
      <c r="E54" s="152">
        <v>240.9</v>
      </c>
      <c r="F54" s="152">
        <v>255.8</v>
      </c>
      <c r="G54" s="152">
        <v>238.7</v>
      </c>
      <c r="H54" s="152">
        <v>218.4</v>
      </c>
      <c r="I54" s="152">
        <v>232.3</v>
      </c>
      <c r="J54" s="152">
        <v>244.8</v>
      </c>
      <c r="K54" s="152">
        <v>229.8</v>
      </c>
      <c r="L54" s="152">
        <v>218.1</v>
      </c>
      <c r="M54" s="152">
        <v>234.4</v>
      </c>
      <c r="N54" s="152">
        <v>244.6</v>
      </c>
      <c r="O54" s="152">
        <v>232.6</v>
      </c>
      <c r="P54" s="152">
        <v>223.6</v>
      </c>
      <c r="Q54" s="152">
        <v>238.3</v>
      </c>
      <c r="R54" s="152">
        <v>246.3</v>
      </c>
      <c r="S54" s="152">
        <v>235.9</v>
      </c>
      <c r="T54" s="152">
        <v>222.2</v>
      </c>
      <c r="U54" s="152">
        <v>234.2</v>
      </c>
      <c r="V54" s="152">
        <v>240.4</v>
      </c>
      <c r="W54" s="152">
        <v>231.4</v>
      </c>
      <c r="X54" s="152">
        <v>223</v>
      </c>
      <c r="Y54" s="152">
        <v>231.2</v>
      </c>
      <c r="Z54" s="152">
        <v>241.3</v>
      </c>
      <c r="AA54" s="152">
        <v>231.5</v>
      </c>
      <c r="AB54" s="152">
        <v>221.7</v>
      </c>
      <c r="AC54" s="152">
        <v>227.2</v>
      </c>
      <c r="AD54" s="152">
        <v>240.8</v>
      </c>
      <c r="AE54" s="152">
        <v>224.1</v>
      </c>
      <c r="AF54" s="152">
        <v>219.5</v>
      </c>
      <c r="AG54" s="152">
        <v>225.9</v>
      </c>
      <c r="AH54" s="152">
        <v>233.3</v>
      </c>
      <c r="AI54" s="152">
        <v>222.2</v>
      </c>
      <c r="AJ54" s="152">
        <v>225.3</v>
      </c>
      <c r="AK54" s="152">
        <v>232.4</v>
      </c>
      <c r="AL54" s="152">
        <v>229.7</v>
      </c>
      <c r="AM54" s="152">
        <v>229.4</v>
      </c>
      <c r="AN54" s="152">
        <v>231.1</v>
      </c>
      <c r="AO54" s="152">
        <v>236.6</v>
      </c>
      <c r="AP54" s="152">
        <v>236.2</v>
      </c>
      <c r="AQ54" s="152">
        <v>232.8</v>
      </c>
      <c r="AR54" s="152">
        <v>234.1</v>
      </c>
      <c r="AS54" s="152">
        <v>245.5</v>
      </c>
      <c r="AT54" s="152">
        <v>243.1</v>
      </c>
      <c r="AU54" s="152">
        <v>238.2</v>
      </c>
      <c r="AV54" s="152">
        <v>238.3</v>
      </c>
      <c r="AW54" s="152">
        <v>248.1</v>
      </c>
      <c r="AX54" s="152">
        <v>247.4</v>
      </c>
      <c r="AY54" s="152">
        <v>241.2</v>
      </c>
      <c r="AZ54" s="152">
        <v>238.1</v>
      </c>
      <c r="BA54" s="152">
        <v>232.9</v>
      </c>
      <c r="BB54" s="152">
        <v>234.7</v>
      </c>
      <c r="BC54" s="152">
        <v>230.1</v>
      </c>
      <c r="BD54" s="152">
        <v>228.8</v>
      </c>
      <c r="BE54" s="152">
        <v>231.2</v>
      </c>
      <c r="BF54" s="152">
        <v>239.3</v>
      </c>
      <c r="BG54" s="152">
        <v>237.2</v>
      </c>
      <c r="BH54" s="152">
        <v>236.8</v>
      </c>
      <c r="BI54" s="152">
        <v>238.2</v>
      </c>
      <c r="BJ54" s="152">
        <v>244.7</v>
      </c>
      <c r="BK54" s="152">
        <v>238.9</v>
      </c>
      <c r="BL54" s="152">
        <v>237.2</v>
      </c>
      <c r="BM54" s="152">
        <v>239</v>
      </c>
      <c r="BN54" s="152">
        <v>245</v>
      </c>
      <c r="BO54" s="152">
        <v>238.2</v>
      </c>
      <c r="BP54" s="152">
        <v>235.3</v>
      </c>
      <c r="BQ54" s="152">
        <v>237.4</v>
      </c>
      <c r="BR54" s="152">
        <v>243.5</v>
      </c>
      <c r="BS54" s="152">
        <v>238</v>
      </c>
      <c r="BT54" s="152">
        <v>237</v>
      </c>
      <c r="BU54" s="152">
        <v>239.4</v>
      </c>
      <c r="BV54" s="152">
        <v>245.4</v>
      </c>
      <c r="BW54" s="153">
        <v>239.6</v>
      </c>
      <c r="BX54" s="253"/>
      <c r="BY54" s="253"/>
    </row>
    <row r="55" spans="2:77" ht="15.75" customHeight="1" x14ac:dyDescent="0.3">
      <c r="B55" s="110" t="s">
        <v>97</v>
      </c>
      <c r="C55" s="111" t="s">
        <v>29</v>
      </c>
      <c r="D55" s="152">
        <v>1760.2000000000003</v>
      </c>
      <c r="E55" s="152">
        <v>1833.5999999999997</v>
      </c>
      <c r="F55" s="152">
        <v>1851.7</v>
      </c>
      <c r="G55" s="152">
        <v>1792.4000000000003</v>
      </c>
      <c r="H55" s="152">
        <v>1771.7</v>
      </c>
      <c r="I55" s="152">
        <v>1823.6999999999996</v>
      </c>
      <c r="J55" s="152">
        <v>1850.3999999999999</v>
      </c>
      <c r="K55" s="152">
        <v>1799.3999999999996</v>
      </c>
      <c r="L55" s="152">
        <v>1780.6999999999998</v>
      </c>
      <c r="M55" s="152">
        <v>1852.3999999999999</v>
      </c>
      <c r="N55" s="152">
        <v>1908.7999999999997</v>
      </c>
      <c r="O55" s="152">
        <v>1855.2</v>
      </c>
      <c r="P55" s="152">
        <v>1847.7999999999997</v>
      </c>
      <c r="Q55" s="152">
        <v>1921.8</v>
      </c>
      <c r="R55" s="152">
        <v>1969.6999999999998</v>
      </c>
      <c r="S55" s="152">
        <v>1904.7000000000005</v>
      </c>
      <c r="T55" s="152">
        <v>1882.2</v>
      </c>
      <c r="U55" s="152">
        <v>1943.6999999999998</v>
      </c>
      <c r="V55" s="152">
        <v>1990.8</v>
      </c>
      <c r="W55" s="152">
        <v>1941.0000000000002</v>
      </c>
      <c r="X55" s="152">
        <v>1921.3</v>
      </c>
      <c r="Y55" s="152">
        <v>1980.8999999999999</v>
      </c>
      <c r="Z55" s="152">
        <v>2026.4999999999998</v>
      </c>
      <c r="AA55" s="152">
        <v>1977.7</v>
      </c>
      <c r="AB55" s="152">
        <v>1962.7</v>
      </c>
      <c r="AC55" s="152">
        <v>2033.8000000000002</v>
      </c>
      <c r="AD55" s="152">
        <v>2087.4</v>
      </c>
      <c r="AE55" s="152">
        <v>2027.8999999999999</v>
      </c>
      <c r="AF55" s="152">
        <v>2013.4000000000003</v>
      </c>
      <c r="AG55" s="152">
        <v>2063.6000000000004</v>
      </c>
      <c r="AH55" s="152">
        <v>2133.2000000000003</v>
      </c>
      <c r="AI55" s="152">
        <v>2081.4000000000005</v>
      </c>
      <c r="AJ55" s="152">
        <v>2082.4</v>
      </c>
      <c r="AK55" s="152">
        <v>2140.4000000000005</v>
      </c>
      <c r="AL55" s="152">
        <v>2180.6</v>
      </c>
      <c r="AM55" s="152">
        <v>2125.1000000000004</v>
      </c>
      <c r="AN55" s="152">
        <v>2127.6999999999998</v>
      </c>
      <c r="AO55" s="152">
        <v>2184.8999999999996</v>
      </c>
      <c r="AP55" s="152">
        <v>2235.3000000000006</v>
      </c>
      <c r="AQ55" s="152">
        <v>2178.4</v>
      </c>
      <c r="AR55" s="152">
        <v>2178.6</v>
      </c>
      <c r="AS55" s="152">
        <v>2226.6999999999998</v>
      </c>
      <c r="AT55" s="152">
        <v>2267.1</v>
      </c>
      <c r="AU55" s="152">
        <v>2209.4</v>
      </c>
      <c r="AV55" s="152">
        <v>2198.0999999999995</v>
      </c>
      <c r="AW55" s="152">
        <v>2240.5</v>
      </c>
      <c r="AX55" s="152">
        <v>2283.2000000000003</v>
      </c>
      <c r="AY55" s="152">
        <v>2223.1999999999998</v>
      </c>
      <c r="AZ55" s="152">
        <v>2201.3000000000002</v>
      </c>
      <c r="BA55" s="152">
        <v>2177.7000000000003</v>
      </c>
      <c r="BB55" s="152">
        <v>2211.7999999999997</v>
      </c>
      <c r="BC55" s="152">
        <v>2176.3000000000002</v>
      </c>
      <c r="BD55" s="152">
        <v>2128.8000000000002</v>
      </c>
      <c r="BE55" s="152">
        <v>2192.6</v>
      </c>
      <c r="BF55" s="152">
        <v>2303.5999999999995</v>
      </c>
      <c r="BG55" s="152">
        <v>2276.6</v>
      </c>
      <c r="BH55" s="152">
        <v>2259.7000000000003</v>
      </c>
      <c r="BI55" s="152">
        <v>2334.9000000000005</v>
      </c>
      <c r="BJ55" s="152">
        <v>2425.1999999999998</v>
      </c>
      <c r="BK55" s="152">
        <v>2367.1999999999998</v>
      </c>
      <c r="BL55" s="152">
        <v>2328.5000000000005</v>
      </c>
      <c r="BM55" s="152">
        <v>2376.6</v>
      </c>
      <c r="BN55" s="152">
        <v>2451.5</v>
      </c>
      <c r="BO55" s="152">
        <v>2376.6000000000004</v>
      </c>
      <c r="BP55" s="152">
        <v>2327.1000000000004</v>
      </c>
      <c r="BQ55" s="152">
        <v>2368</v>
      </c>
      <c r="BR55" s="152">
        <v>2431.8000000000002</v>
      </c>
      <c r="BS55" s="152">
        <v>2355.6999999999998</v>
      </c>
      <c r="BT55" s="152">
        <v>2309.8999999999996</v>
      </c>
      <c r="BU55" s="152">
        <v>2359.1</v>
      </c>
      <c r="BV55" s="152">
        <v>2430.4999999999995</v>
      </c>
      <c r="BW55" s="153">
        <v>2361.1</v>
      </c>
      <c r="BX55" s="253"/>
      <c r="BY55" s="253"/>
    </row>
    <row r="56" spans="2:77" ht="15.75" customHeight="1" x14ac:dyDescent="0.3">
      <c r="B56" s="110" t="s">
        <v>98</v>
      </c>
      <c r="C56" s="111" t="s">
        <v>26</v>
      </c>
      <c r="D56" s="152">
        <v>1343.3</v>
      </c>
      <c r="E56" s="152">
        <v>1345.3000000000002</v>
      </c>
      <c r="F56" s="152">
        <v>1379.5</v>
      </c>
      <c r="G56" s="152">
        <v>1339.5</v>
      </c>
      <c r="H56" s="152">
        <v>1318.8</v>
      </c>
      <c r="I56" s="152">
        <v>1323.2</v>
      </c>
      <c r="J56" s="152">
        <v>1349.9</v>
      </c>
      <c r="K56" s="152">
        <v>1307.7</v>
      </c>
      <c r="L56" s="152">
        <v>1296.2</v>
      </c>
      <c r="M56" s="152">
        <v>1313.1</v>
      </c>
      <c r="N56" s="152">
        <v>1348.8</v>
      </c>
      <c r="O56" s="152">
        <v>1316.2</v>
      </c>
      <c r="P56" s="152">
        <v>1301.9000000000001</v>
      </c>
      <c r="Q56" s="152">
        <v>1321.5</v>
      </c>
      <c r="R56" s="152">
        <v>1353.5</v>
      </c>
      <c r="S56" s="152">
        <v>1320.1</v>
      </c>
      <c r="T56" s="152">
        <v>1311.9</v>
      </c>
      <c r="U56" s="152">
        <v>1331.3</v>
      </c>
      <c r="V56" s="152">
        <v>1364.1</v>
      </c>
      <c r="W56" s="152">
        <v>1328.3999999999999</v>
      </c>
      <c r="X56" s="152">
        <v>1323.3000000000002</v>
      </c>
      <c r="Y56" s="152">
        <v>1347.7</v>
      </c>
      <c r="Z56" s="152">
        <v>1378.3000000000002</v>
      </c>
      <c r="AA56" s="152">
        <v>1344.6</v>
      </c>
      <c r="AB56" s="152">
        <v>1336.6000000000001</v>
      </c>
      <c r="AC56" s="152">
        <v>1357.6</v>
      </c>
      <c r="AD56" s="152">
        <v>1398.4</v>
      </c>
      <c r="AE56" s="152">
        <v>1370.5</v>
      </c>
      <c r="AF56" s="152">
        <v>1369</v>
      </c>
      <c r="AG56" s="152">
        <v>1388.3000000000002</v>
      </c>
      <c r="AH56" s="152">
        <v>1425.9</v>
      </c>
      <c r="AI56" s="152">
        <v>1403.1</v>
      </c>
      <c r="AJ56" s="152">
        <v>1405.8</v>
      </c>
      <c r="AK56" s="152">
        <v>1428.6</v>
      </c>
      <c r="AL56" s="152">
        <v>1468.5</v>
      </c>
      <c r="AM56" s="152">
        <v>1443.5</v>
      </c>
      <c r="AN56" s="152">
        <v>1437.5</v>
      </c>
      <c r="AO56" s="152">
        <v>1457.2</v>
      </c>
      <c r="AP56" s="152">
        <v>1491.5</v>
      </c>
      <c r="AQ56" s="152">
        <v>1462.3</v>
      </c>
      <c r="AR56" s="152">
        <v>1455.5</v>
      </c>
      <c r="AS56" s="152">
        <v>1470.6000000000001</v>
      </c>
      <c r="AT56" s="152">
        <v>1502.1</v>
      </c>
      <c r="AU56" s="152">
        <v>1475.7</v>
      </c>
      <c r="AV56" s="152">
        <v>1471</v>
      </c>
      <c r="AW56" s="152">
        <v>1483.1999999999998</v>
      </c>
      <c r="AX56" s="152">
        <v>1512.1999999999998</v>
      </c>
      <c r="AY56" s="152">
        <v>1478.3000000000002</v>
      </c>
      <c r="AZ56" s="152">
        <v>1468.3</v>
      </c>
      <c r="BA56" s="152">
        <v>1473.5</v>
      </c>
      <c r="BB56" s="152">
        <v>1509.1999999999998</v>
      </c>
      <c r="BC56" s="152">
        <v>1480.6999999999998</v>
      </c>
      <c r="BD56" s="152">
        <v>1472.9</v>
      </c>
      <c r="BE56" s="152">
        <v>1497.1999999999998</v>
      </c>
      <c r="BF56" s="152">
        <v>1538.3000000000002</v>
      </c>
      <c r="BG56" s="152">
        <v>1492.8000000000002</v>
      </c>
      <c r="BH56" s="152">
        <v>1494.5</v>
      </c>
      <c r="BI56" s="152">
        <v>1517.5</v>
      </c>
      <c r="BJ56" s="152">
        <v>1553.5</v>
      </c>
      <c r="BK56" s="152">
        <v>1517.7000000000003</v>
      </c>
      <c r="BL56" s="152">
        <v>1512.8000000000002</v>
      </c>
      <c r="BM56" s="152">
        <v>1538.6</v>
      </c>
      <c r="BN56" s="152">
        <v>1570.3</v>
      </c>
      <c r="BO56" s="152">
        <v>1531.9</v>
      </c>
      <c r="BP56" s="152">
        <v>1528.8</v>
      </c>
      <c r="BQ56" s="152">
        <v>1553.1</v>
      </c>
      <c r="BR56" s="152">
        <v>1587.1000000000001</v>
      </c>
      <c r="BS56" s="152">
        <v>1536.6</v>
      </c>
      <c r="BT56" s="152">
        <v>1529.3</v>
      </c>
      <c r="BU56" s="152">
        <v>1555.8</v>
      </c>
      <c r="BV56" s="152">
        <v>1591</v>
      </c>
      <c r="BW56" s="153">
        <v>1548</v>
      </c>
      <c r="BX56" s="253"/>
      <c r="BY56" s="253"/>
    </row>
    <row r="57" spans="2:77" ht="15.75" customHeight="1" x14ac:dyDescent="0.3">
      <c r="B57" s="110" t="s">
        <v>150</v>
      </c>
      <c r="C57" s="119" t="s">
        <v>351</v>
      </c>
      <c r="D57" s="152">
        <v>99.3</v>
      </c>
      <c r="E57" s="152">
        <v>100.3</v>
      </c>
      <c r="F57" s="152">
        <v>100.9</v>
      </c>
      <c r="G57" s="152">
        <v>96.7</v>
      </c>
      <c r="H57" s="152">
        <v>99.9</v>
      </c>
      <c r="I57" s="152">
        <v>102.7</v>
      </c>
      <c r="J57" s="152">
        <v>102.5</v>
      </c>
      <c r="K57" s="152">
        <v>95.8</v>
      </c>
      <c r="L57" s="152">
        <v>101.1</v>
      </c>
      <c r="M57" s="152">
        <v>101.5</v>
      </c>
      <c r="N57" s="152">
        <v>103.4</v>
      </c>
      <c r="O57" s="152">
        <v>93.6</v>
      </c>
      <c r="P57" s="152">
        <v>101</v>
      </c>
      <c r="Q57" s="152">
        <v>99.4</v>
      </c>
      <c r="R57" s="152">
        <v>101.7</v>
      </c>
      <c r="S57" s="152">
        <v>92.3</v>
      </c>
      <c r="T57" s="152">
        <v>109.3</v>
      </c>
      <c r="U57" s="152">
        <v>101.8</v>
      </c>
      <c r="V57" s="152">
        <v>105.1</v>
      </c>
      <c r="W57" s="152">
        <v>92.1</v>
      </c>
      <c r="X57" s="152">
        <v>117.5</v>
      </c>
      <c r="Y57" s="152">
        <v>102.9</v>
      </c>
      <c r="Z57" s="152">
        <v>112</v>
      </c>
      <c r="AA57" s="152">
        <v>94</v>
      </c>
      <c r="AB57" s="152">
        <v>119.7</v>
      </c>
      <c r="AC57" s="152">
        <v>106.4</v>
      </c>
      <c r="AD57" s="152">
        <v>116.8</v>
      </c>
      <c r="AE57" s="152">
        <v>96.5</v>
      </c>
      <c r="AF57" s="152">
        <v>120.1</v>
      </c>
      <c r="AG57" s="152">
        <v>107.1</v>
      </c>
      <c r="AH57" s="152">
        <v>120.7</v>
      </c>
      <c r="AI57" s="152">
        <v>102.7</v>
      </c>
      <c r="AJ57" s="152">
        <v>119.5</v>
      </c>
      <c r="AK57" s="152">
        <v>109.8</v>
      </c>
      <c r="AL57" s="152">
        <v>121.8</v>
      </c>
      <c r="AM57" s="152">
        <v>104.7</v>
      </c>
      <c r="AN57" s="152">
        <v>113.3</v>
      </c>
      <c r="AO57" s="152">
        <v>120.4</v>
      </c>
      <c r="AP57" s="152">
        <v>121.9</v>
      </c>
      <c r="AQ57" s="152">
        <v>116.8</v>
      </c>
      <c r="AR57" s="152">
        <v>116</v>
      </c>
      <c r="AS57" s="152">
        <v>118</v>
      </c>
      <c r="AT57" s="152">
        <v>120.1</v>
      </c>
      <c r="AU57" s="152">
        <v>122.7</v>
      </c>
      <c r="AV57" s="152">
        <v>119.4</v>
      </c>
      <c r="AW57" s="152">
        <v>119</v>
      </c>
      <c r="AX57" s="152">
        <v>120.1</v>
      </c>
      <c r="AY57" s="152">
        <v>122.1</v>
      </c>
      <c r="AZ57" s="152">
        <v>115</v>
      </c>
      <c r="BA57" s="152">
        <v>116.6</v>
      </c>
      <c r="BB57" s="152">
        <v>118.2</v>
      </c>
      <c r="BC57" s="152">
        <v>122.3</v>
      </c>
      <c r="BD57" s="152">
        <v>107.5</v>
      </c>
      <c r="BE57" s="152">
        <v>114.8</v>
      </c>
      <c r="BF57" s="152">
        <v>119.9</v>
      </c>
      <c r="BG57" s="152">
        <v>126.8</v>
      </c>
      <c r="BH57" s="152">
        <v>112.1</v>
      </c>
      <c r="BI57" s="152">
        <v>121.6</v>
      </c>
      <c r="BJ57" s="152">
        <v>124.1</v>
      </c>
      <c r="BK57" s="152">
        <v>127.5</v>
      </c>
      <c r="BL57" s="152">
        <v>114.4</v>
      </c>
      <c r="BM57" s="152">
        <v>123</v>
      </c>
      <c r="BN57" s="152">
        <v>124</v>
      </c>
      <c r="BO57" s="152">
        <v>127</v>
      </c>
      <c r="BP57" s="152">
        <v>115.9</v>
      </c>
      <c r="BQ57" s="152">
        <v>123.2</v>
      </c>
      <c r="BR57" s="152">
        <v>123.5</v>
      </c>
      <c r="BS57" s="152">
        <v>127.8</v>
      </c>
      <c r="BT57" s="152">
        <v>115</v>
      </c>
      <c r="BU57" s="152">
        <v>123.5</v>
      </c>
      <c r="BV57" s="152">
        <v>124</v>
      </c>
      <c r="BW57" s="153">
        <v>130.80000000000001</v>
      </c>
      <c r="BX57" s="253"/>
      <c r="BY57" s="253"/>
    </row>
    <row r="58" spans="2:77" ht="15.75" customHeight="1" x14ac:dyDescent="0.3">
      <c r="B58" s="117" t="s">
        <v>99</v>
      </c>
      <c r="C58" s="118" t="s">
        <v>30</v>
      </c>
      <c r="D58" s="251">
        <v>4532.8</v>
      </c>
      <c r="E58" s="251">
        <v>4634.1000000000004</v>
      </c>
      <c r="F58" s="251">
        <v>4716.3999999999996</v>
      </c>
      <c r="G58" s="251">
        <v>4561.3999999999996</v>
      </c>
      <c r="H58" s="251">
        <v>4475.3999999999996</v>
      </c>
      <c r="I58" s="251">
        <v>4534.2</v>
      </c>
      <c r="J58" s="251">
        <v>4595.1000000000004</v>
      </c>
      <c r="K58" s="251">
        <v>4465.8</v>
      </c>
      <c r="L58" s="251">
        <v>4431.1000000000004</v>
      </c>
      <c r="M58" s="251">
        <v>4542.2</v>
      </c>
      <c r="N58" s="251">
        <v>4668.2</v>
      </c>
      <c r="O58" s="251">
        <v>4549.8999999999996</v>
      </c>
      <c r="P58" s="251">
        <v>4556.8</v>
      </c>
      <c r="Q58" s="251">
        <v>4653.8999999999996</v>
      </c>
      <c r="R58" s="251">
        <v>4767.2</v>
      </c>
      <c r="S58" s="251">
        <v>4630.7</v>
      </c>
      <c r="T58" s="251">
        <v>4608.8999999999996</v>
      </c>
      <c r="U58" s="251">
        <v>4689.2</v>
      </c>
      <c r="V58" s="251">
        <v>4796.8</v>
      </c>
      <c r="W58" s="251">
        <v>4657.6000000000004</v>
      </c>
      <c r="X58" s="251">
        <v>4644.2</v>
      </c>
      <c r="Y58" s="251">
        <v>4734.6000000000004</v>
      </c>
      <c r="Z58" s="251">
        <v>4845.8</v>
      </c>
      <c r="AA58" s="251">
        <v>4719.7</v>
      </c>
      <c r="AB58" s="251">
        <v>4692.2</v>
      </c>
      <c r="AC58" s="251">
        <v>4797</v>
      </c>
      <c r="AD58" s="251">
        <v>4941.8999999999996</v>
      </c>
      <c r="AE58" s="251">
        <v>4790.5</v>
      </c>
      <c r="AF58" s="251">
        <v>4787</v>
      </c>
      <c r="AG58" s="251">
        <v>4855.3999999999996</v>
      </c>
      <c r="AH58" s="251">
        <v>4995.2</v>
      </c>
      <c r="AI58" s="251">
        <v>4872.8999999999996</v>
      </c>
      <c r="AJ58" s="251">
        <v>4877.8</v>
      </c>
      <c r="AK58" s="251">
        <v>4981.3</v>
      </c>
      <c r="AL58" s="251">
        <v>5071.5</v>
      </c>
      <c r="AM58" s="251">
        <v>4968.6000000000004</v>
      </c>
      <c r="AN58" s="251">
        <v>4993.3999999999996</v>
      </c>
      <c r="AO58" s="251">
        <v>5101.2</v>
      </c>
      <c r="AP58" s="251">
        <v>5213.6000000000004</v>
      </c>
      <c r="AQ58" s="251">
        <v>5093</v>
      </c>
      <c r="AR58" s="251">
        <v>5096.8999999999996</v>
      </c>
      <c r="AS58" s="251">
        <v>5192.3999999999996</v>
      </c>
      <c r="AT58" s="251">
        <v>5283.9</v>
      </c>
      <c r="AU58" s="251">
        <v>5171.8</v>
      </c>
      <c r="AV58" s="251">
        <v>5140.1000000000004</v>
      </c>
      <c r="AW58" s="251">
        <v>5222.1000000000004</v>
      </c>
      <c r="AX58" s="251">
        <v>5316.9</v>
      </c>
      <c r="AY58" s="251">
        <v>5199.3</v>
      </c>
      <c r="AZ58" s="251">
        <v>5130.2</v>
      </c>
      <c r="BA58" s="251">
        <v>5125.5</v>
      </c>
      <c r="BB58" s="251">
        <v>5222.3</v>
      </c>
      <c r="BC58" s="251">
        <v>5133.6000000000004</v>
      </c>
      <c r="BD58" s="251">
        <v>5044.7</v>
      </c>
      <c r="BE58" s="251">
        <v>5168.5</v>
      </c>
      <c r="BF58" s="251">
        <v>5374</v>
      </c>
      <c r="BG58" s="251">
        <v>5284.5</v>
      </c>
      <c r="BH58" s="251">
        <v>5242.3</v>
      </c>
      <c r="BI58" s="251">
        <v>5377.5</v>
      </c>
      <c r="BJ58" s="251">
        <v>5551</v>
      </c>
      <c r="BK58" s="251">
        <v>5430.4</v>
      </c>
      <c r="BL58" s="251">
        <v>5355.6</v>
      </c>
      <c r="BM58" s="251">
        <v>5455.2</v>
      </c>
      <c r="BN58" s="251">
        <v>5599.3</v>
      </c>
      <c r="BO58" s="251">
        <v>5448.8</v>
      </c>
      <c r="BP58" s="251">
        <v>5347.2</v>
      </c>
      <c r="BQ58" s="251">
        <v>5434.8</v>
      </c>
      <c r="BR58" s="251">
        <v>5568</v>
      </c>
      <c r="BS58" s="251">
        <v>5410</v>
      </c>
      <c r="BT58" s="251">
        <v>5320.8</v>
      </c>
      <c r="BU58" s="251">
        <v>5425.7</v>
      </c>
      <c r="BV58" s="251">
        <v>5564.5</v>
      </c>
      <c r="BW58" s="252">
        <v>5425.1</v>
      </c>
      <c r="BX58" s="253"/>
      <c r="BY58" s="253"/>
    </row>
    <row r="59" spans="2:77" ht="15.75" customHeight="1" x14ac:dyDescent="0.3">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V59" s="66"/>
    </row>
    <row r="60" spans="2:77" ht="15.75" customHeight="1" x14ac:dyDescent="0.3">
      <c r="AJ60" s="12"/>
      <c r="AK60" s="12"/>
      <c r="AL60" s="12"/>
      <c r="AO60" s="12"/>
      <c r="AZ60" s="61"/>
      <c r="BA60" s="61"/>
      <c r="BB60" s="61"/>
      <c r="BC60" s="61"/>
      <c r="BD60" s="61"/>
      <c r="BE60" s="61"/>
      <c r="BF60" s="61"/>
      <c r="BG60" s="61"/>
      <c r="BH60" s="11"/>
    </row>
    <row r="61" spans="2:77" ht="15.75" customHeight="1" x14ac:dyDescent="0.3">
      <c r="AJ61" s="12"/>
      <c r="AK61" s="12"/>
      <c r="AL61" s="12"/>
      <c r="AO61" s="12"/>
      <c r="AZ61" s="61"/>
      <c r="BA61" s="61"/>
      <c r="BB61" s="61"/>
      <c r="BC61" s="61"/>
      <c r="BD61" s="61"/>
      <c r="BE61" s="61"/>
      <c r="BF61" s="61"/>
      <c r="BG61" s="61"/>
    </row>
    <row r="62" spans="2:77" ht="15.75" customHeight="1" x14ac:dyDescent="0.3">
      <c r="AZ62" s="61"/>
      <c r="BA62" s="61"/>
      <c r="BB62" s="61"/>
      <c r="BC62" s="61"/>
      <c r="BD62" s="61"/>
      <c r="BE62" s="61"/>
      <c r="BF62" s="61"/>
      <c r="BG62" s="61"/>
    </row>
    <row r="63" spans="2:77" ht="15.75" customHeight="1" x14ac:dyDescent="0.3">
      <c r="B63" s="13" t="s">
        <v>87</v>
      </c>
      <c r="C63" s="13" t="s">
        <v>89</v>
      </c>
      <c r="AZ63" s="61"/>
      <c r="BA63" s="61"/>
      <c r="BB63" s="61"/>
      <c r="BC63" s="61"/>
      <c r="BD63" s="61"/>
      <c r="BE63" s="61"/>
      <c r="BF63" s="61"/>
      <c r="BG63" s="61"/>
    </row>
    <row r="64" spans="2:77" ht="15.75" customHeight="1" x14ac:dyDescent="0.3">
      <c r="B64" s="23">
        <v>46171</v>
      </c>
      <c r="C64" s="23">
        <f>B64</f>
        <v>46171</v>
      </c>
      <c r="AZ64" s="61"/>
      <c r="BA64" s="61"/>
      <c r="BB64" s="61"/>
      <c r="BC64" s="61"/>
      <c r="BD64" s="61"/>
      <c r="BE64" s="61"/>
      <c r="BF64" s="61"/>
      <c r="BG64" s="61"/>
    </row>
    <row r="65" spans="2:59" ht="15.75" customHeight="1" x14ac:dyDescent="0.3">
      <c r="B65" s="14"/>
      <c r="C65" s="14"/>
      <c r="AZ65" s="61"/>
      <c r="BA65" s="61"/>
      <c r="BB65" s="61"/>
      <c r="BC65" s="61"/>
      <c r="BD65" s="61"/>
      <c r="BE65" s="61"/>
      <c r="BF65" s="61"/>
      <c r="BG65" s="61"/>
    </row>
    <row r="66" spans="2:59" ht="15.75" customHeight="1" x14ac:dyDescent="0.3">
      <c r="B66" s="13" t="s">
        <v>88</v>
      </c>
      <c r="C66" s="13" t="s">
        <v>90</v>
      </c>
      <c r="AZ66" s="61"/>
      <c r="BA66" s="61"/>
      <c r="BB66" s="61"/>
      <c r="BC66" s="61"/>
      <c r="BD66" s="61"/>
      <c r="BE66" s="61"/>
      <c r="BF66" s="61"/>
      <c r="BG66" s="61"/>
    </row>
    <row r="67" spans="2:59" ht="15.75" customHeight="1" x14ac:dyDescent="0.3">
      <c r="B67" s="14" t="s">
        <v>153</v>
      </c>
      <c r="C67" s="14" t="s">
        <v>211</v>
      </c>
    </row>
    <row r="68" spans="2:59" ht="15.75" customHeight="1" x14ac:dyDescent="0.3">
      <c r="C68"/>
    </row>
    <row r="69" spans="2:59" ht="15.75" customHeight="1" x14ac:dyDescent="0.3">
      <c r="B69" s="13" t="s">
        <v>34</v>
      </c>
      <c r="C69" s="13" t="s">
        <v>33</v>
      </c>
    </row>
    <row r="70" spans="2:59" ht="15.75" customHeight="1" x14ac:dyDescent="0.3">
      <c r="B70" s="14" t="s">
        <v>177</v>
      </c>
      <c r="C70" s="14" t="s">
        <v>177</v>
      </c>
    </row>
    <row r="71" spans="2:59" ht="15.75" customHeight="1" x14ac:dyDescent="0.3">
      <c r="B71" s="14" t="s">
        <v>208</v>
      </c>
      <c r="C71" s="14" t="s">
        <v>178</v>
      </c>
    </row>
    <row r="72" spans="2:59" ht="15.75" customHeight="1" x14ac:dyDescent="0.3">
      <c r="B72" s="14" t="s">
        <v>209</v>
      </c>
      <c r="C72" s="14" t="s">
        <v>179</v>
      </c>
    </row>
    <row r="73" spans="2:59" ht="15.75" customHeight="1" x14ac:dyDescent="0.3">
      <c r="B73" s="14" t="s">
        <v>180</v>
      </c>
      <c r="C73" s="14" t="s">
        <v>180</v>
      </c>
    </row>
    <row r="74" spans="2:59" ht="15.75" customHeight="1" x14ac:dyDescent="0.3">
      <c r="B74" s="14" t="s">
        <v>208</v>
      </c>
      <c r="C74" s="14" t="s">
        <v>178</v>
      </c>
    </row>
    <row r="75" spans="2:59" ht="15.75" customHeight="1" x14ac:dyDescent="0.3">
      <c r="B75" s="14" t="s">
        <v>210</v>
      </c>
      <c r="C75" s="14" t="s">
        <v>181</v>
      </c>
    </row>
    <row r="76" spans="2:59" ht="15.75" customHeight="1" x14ac:dyDescent="0.3">
      <c r="B76" s="14"/>
      <c r="C76" s="14"/>
    </row>
    <row r="77" spans="2:59" ht="15.75" customHeight="1" x14ac:dyDescent="0.3">
      <c r="B77" s="14"/>
      <c r="C77" s="14"/>
    </row>
    <row r="78" spans="2:59" ht="15.75" customHeight="1" x14ac:dyDescent="0.3">
      <c r="B78" s="13"/>
      <c r="C78" s="13"/>
    </row>
    <row r="79" spans="2:59" ht="15.75" customHeight="1" x14ac:dyDescent="0.3">
      <c r="B79" s="14"/>
      <c r="C79" s="14"/>
    </row>
    <row r="80" spans="2:59" ht="15.75" customHeight="1" x14ac:dyDescent="0.3">
      <c r="B80" s="14"/>
      <c r="C80" s="14"/>
    </row>
    <row r="81" spans="2:3" x14ac:dyDescent="0.3">
      <c r="B81" s="13"/>
      <c r="C81" s="13"/>
    </row>
    <row r="82" spans="2:3" x14ac:dyDescent="0.3">
      <c r="B82" s="14"/>
      <c r="C82" s="14"/>
    </row>
    <row r="83" spans="2:3" x14ac:dyDescent="0.3">
      <c r="B83" s="14"/>
      <c r="C83" s="14"/>
    </row>
    <row r="84" spans="2:3" x14ac:dyDescent="0.3">
      <c r="B84" s="14"/>
      <c r="C84" s="14"/>
    </row>
    <row r="85" spans="2:3" x14ac:dyDescent="0.3">
      <c r="B85" s="14"/>
      <c r="C85" s="14"/>
    </row>
    <row r="86" spans="2:3" x14ac:dyDescent="0.3">
      <c r="B86" s="14"/>
      <c r="C86" s="14"/>
    </row>
    <row r="87" spans="2:3" x14ac:dyDescent="0.3">
      <c r="B87" s="14"/>
      <c r="C87" s="14"/>
    </row>
    <row r="88" spans="2:3" x14ac:dyDescent="0.3">
      <c r="B88" s="14"/>
      <c r="C88" s="14"/>
    </row>
    <row r="89" spans="2:3" x14ac:dyDescent="0.3">
      <c r="B89" s="14"/>
      <c r="C89" s="14"/>
    </row>
    <row r="90" spans="2:3" x14ac:dyDescent="0.3">
      <c r="B90" s="13"/>
      <c r="C90" s="13"/>
    </row>
    <row r="91" spans="2:3" x14ac:dyDescent="0.3">
      <c r="B91" s="14"/>
      <c r="C91" s="14"/>
    </row>
    <row r="92" spans="2:3" x14ac:dyDescent="0.3">
      <c r="B92" s="14"/>
      <c r="C92" s="14"/>
    </row>
    <row r="93" spans="2:3" x14ac:dyDescent="0.3">
      <c r="B93" s="14"/>
      <c r="C93" s="14"/>
    </row>
    <row r="94" spans="2:3" x14ac:dyDescent="0.3">
      <c r="B94" s="14"/>
      <c r="C94" s="14"/>
    </row>
  </sheetData>
  <phoneticPr fontId="44"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1b Mobila utsläpp</vt:lpstr>
      <vt:lpstr>2 Diagram</vt:lpstr>
      <vt:lpstr>3 Prel. årssiffor</vt:lpstr>
      <vt:lpstr>4 Utsläpp per FV (kvartal)</vt:lpstr>
      <vt:lpstr>5 Utsläpp per syss. (kvartal)</vt:lpstr>
      <vt:lpstr>6 FV (kvartal)</vt:lpstr>
      <vt:lpstr>7 Sysselsatta (kvartal)</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Bergström Jonas ESA/MS/MEM-S</cp:lastModifiedBy>
  <cp:lastPrinted>2021-10-26T11:50:55Z</cp:lastPrinted>
  <dcterms:created xsi:type="dcterms:W3CDTF">2012-09-11T12:09:58Z</dcterms:created>
  <dcterms:modified xsi:type="dcterms:W3CDTF">2026-06-03T07:44:57Z</dcterms:modified>
</cp:coreProperties>
</file>